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3.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6.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3"/>
  <workbookPr codeName="ThisWorkbook" defaultThemeVersion="124226"/>
  <mc:AlternateContent xmlns:mc="http://schemas.openxmlformats.org/markup-compatibility/2006">
    <mc:Choice Requires="x15">
      <x15ac:absPath xmlns:x15ac="http://schemas.microsoft.com/office/spreadsheetml/2010/11/ac" url="C:\Users\kkiyo\OneDrive\デスクトップ\"/>
    </mc:Choice>
  </mc:AlternateContent>
  <xr:revisionPtr revIDLastSave="0" documentId="8_{A3C93A85-3E9D-4C4D-BC43-8084C0238699}" xr6:coauthVersionLast="47" xr6:coauthVersionMax="47" xr10:uidLastSave="{00000000-0000-0000-0000-000000000000}"/>
  <bookViews>
    <workbookView xWindow="-108" yWindow="-108" windowWidth="23256" windowHeight="12456" tabRatio="840" activeTab="1" xr2:uid="{00000000-000D-0000-FFFF-FFFF00000000}"/>
  </bookViews>
  <sheets>
    <sheet name="グラフ（児童）全体" sheetId="7" r:id="rId1"/>
    <sheet name="グラフ（保護者）全体" sheetId="32" r:id="rId2"/>
    <sheet name="グラフ（地域）全体" sheetId="33" r:id="rId3"/>
    <sheet name="上位項目グラフ（児童）全体" sheetId="31" r:id="rId4"/>
    <sheet name="上位項目グラフ（保護者）全体" sheetId="42" r:id="rId5"/>
    <sheet name="上位項目グラフ（地域）全体" sheetId="43" r:id="rId6"/>
  </sheets>
  <definedNames>
    <definedName name="_xlnm.Print_Area" localSheetId="0">'グラフ（児童）全体'!$A$1:$K$165</definedName>
    <definedName name="_xlnm.Print_Area" localSheetId="2">'グラフ（地域）全体'!$A$1:$K$152</definedName>
    <definedName name="_xlnm.Print_Area" localSheetId="1">'グラフ（保護者）全体'!$A$1:$K$282</definedName>
    <definedName name="_xlnm.Print_Area" localSheetId="3">'上位項目グラフ（児童）全体'!$A$1:$K$75</definedName>
    <definedName name="_xlnm.Print_Area" localSheetId="5">'上位項目グラフ（地域）全体'!$A$1:$K$75</definedName>
    <definedName name="_xlnm.Print_Area" localSheetId="4">'上位項目グラフ（保護者）全体'!$A$1:$K$75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43" l="1"/>
  <c r="Y33" i="43"/>
  <c r="V11" i="43"/>
  <c r="V10" i="43"/>
  <c r="W11" i="42"/>
  <c r="X10" i="42"/>
  <c r="X36" i="42"/>
  <c r="Y34" i="42"/>
  <c r="X35" i="42"/>
  <c r="X8" i="42"/>
  <c r="W9" i="42"/>
  <c r="V59" i="42"/>
  <c r="V35" i="43"/>
  <c r="X11" i="42"/>
  <c r="V12" i="42"/>
  <c r="V35" i="42"/>
  <c r="AF35" i="42"/>
  <c r="W8" i="43"/>
  <c r="X11" i="43"/>
  <c r="Y9" i="43"/>
  <c r="W12" i="43"/>
  <c r="V58" i="43"/>
  <c r="W62" i="43"/>
  <c r="V34" i="43"/>
  <c r="Y58" i="43"/>
  <c r="V59" i="43"/>
  <c r="Y37" i="43"/>
  <c r="Y59" i="43"/>
  <c r="AF60" i="43"/>
  <c r="AA60" i="43"/>
  <c r="AH60" i="43"/>
  <c r="V60" i="43"/>
  <c r="W36" i="43"/>
  <c r="Y60" i="43"/>
  <c r="W59" i="31"/>
  <c r="Y61" i="31"/>
  <c r="X36" i="31"/>
  <c r="X34" i="31"/>
  <c r="V60" i="31"/>
  <c r="AA35" i="42"/>
  <c r="AH35" i="42"/>
  <c r="AC35" i="42"/>
  <c r="AJ35" i="42"/>
  <c r="X37" i="43"/>
  <c r="X9" i="43"/>
  <c r="Y34" i="43"/>
  <c r="AF33" i="43"/>
  <c r="AD33" i="43"/>
  <c r="AK33" i="43"/>
  <c r="V33" i="43"/>
  <c r="X10" i="43"/>
  <c r="X36" i="43"/>
  <c r="X62" i="43"/>
  <c r="W11" i="43"/>
  <c r="V12" i="43"/>
  <c r="AF12" i="43"/>
  <c r="AA12" i="43"/>
  <c r="AH12" i="43"/>
  <c r="Y10" i="43"/>
  <c r="Y35" i="43"/>
  <c r="X8" i="43"/>
  <c r="X34" i="43"/>
  <c r="AC60" i="43"/>
  <c r="AJ60" i="43"/>
  <c r="X60" i="43"/>
  <c r="AE60" i="43"/>
  <c r="AL60" i="43"/>
  <c r="AQ60" i="43"/>
  <c r="X59" i="43"/>
  <c r="AE33" i="43"/>
  <c r="AL33" i="43"/>
  <c r="AQ33" i="43"/>
  <c r="AD60" i="43"/>
  <c r="AK60" i="43"/>
  <c r="AF59" i="43"/>
  <c r="AC59" i="43"/>
  <c r="AJ59" i="43"/>
  <c r="AF34" i="42"/>
  <c r="AD34" i="42"/>
  <c r="AK34" i="42"/>
  <c r="V34" i="42"/>
  <c r="X12" i="42"/>
  <c r="W33" i="42"/>
  <c r="AF9" i="42"/>
  <c r="AB9" i="42"/>
  <c r="AI9" i="42"/>
  <c r="V9" i="42"/>
  <c r="Y36" i="42"/>
  <c r="Y35" i="42"/>
  <c r="AD35" i="42"/>
  <c r="AK35" i="42"/>
  <c r="W61" i="42"/>
  <c r="AE9" i="42"/>
  <c r="AL9" i="42"/>
  <c r="AQ9" i="42"/>
  <c r="W9" i="43"/>
  <c r="W34" i="43"/>
  <c r="S34" i="43"/>
  <c r="AM34" i="43"/>
  <c r="W61" i="43"/>
  <c r="W58" i="43"/>
  <c r="AD12" i="43"/>
  <c r="AK12" i="43"/>
  <c r="Y12" i="43"/>
  <c r="AF34" i="43"/>
  <c r="AA34" i="43"/>
  <c r="AH34" i="43"/>
  <c r="AF10" i="43"/>
  <c r="X33" i="42"/>
  <c r="X34" i="42"/>
  <c r="AF36" i="42"/>
  <c r="AC36" i="42"/>
  <c r="AJ36" i="42"/>
  <c r="V36" i="42"/>
  <c r="AB35" i="42"/>
  <c r="AI35" i="42"/>
  <c r="W35" i="42"/>
  <c r="S35" i="42"/>
  <c r="AM35" i="42"/>
  <c r="W12" i="42"/>
  <c r="X37" i="42"/>
  <c r="Y62" i="42"/>
  <c r="W62" i="42"/>
  <c r="Y11" i="42"/>
  <c r="V10" i="42"/>
  <c r="AF10" i="42"/>
  <c r="AC10" i="42"/>
  <c r="AJ10" i="42"/>
  <c r="W8" i="42"/>
  <c r="AB36" i="42"/>
  <c r="AI36" i="42"/>
  <c r="W36" i="42"/>
  <c r="V11" i="42"/>
  <c r="AF11" i="42"/>
  <c r="W59" i="42"/>
  <c r="Y37" i="42"/>
  <c r="Y58" i="42"/>
  <c r="AE36" i="42"/>
  <c r="AL36" i="42"/>
  <c r="AQ36" i="42"/>
  <c r="Y59" i="42"/>
  <c r="V36" i="43"/>
  <c r="AF36" i="43"/>
  <c r="AA36" i="43"/>
  <c r="AH36" i="43"/>
  <c r="V8" i="43"/>
  <c r="AF8" i="43"/>
  <c r="W33" i="43"/>
  <c r="V61" i="43"/>
  <c r="AF61" i="43"/>
  <c r="AE61" i="43"/>
  <c r="AL61" i="43"/>
  <c r="AQ61" i="43"/>
  <c r="Y11" i="43"/>
  <c r="Y62" i="43"/>
  <c r="Y61" i="43"/>
  <c r="Y36" i="43"/>
  <c r="AF59" i="42"/>
  <c r="AA59" i="42"/>
  <c r="AH59" i="42"/>
  <c r="AF8" i="42"/>
  <c r="AC8" i="42"/>
  <c r="AJ8" i="42"/>
  <c r="V8" i="42"/>
  <c r="V37" i="42"/>
  <c r="AF37" i="42"/>
  <c r="Y9" i="42"/>
  <c r="AD9" i="42"/>
  <c r="AK9" i="42"/>
  <c r="W58" i="42"/>
  <c r="Y12" i="42"/>
  <c r="X60" i="42"/>
  <c r="AF58" i="42"/>
  <c r="AD58" i="42"/>
  <c r="AK58" i="42"/>
  <c r="V58" i="42"/>
  <c r="X59" i="42"/>
  <c r="AC59" i="42"/>
  <c r="AJ59" i="42"/>
  <c r="AB37" i="42"/>
  <c r="AI37" i="42"/>
  <c r="W37" i="42"/>
  <c r="V60" i="42"/>
  <c r="AF60" i="42"/>
  <c r="X61" i="43"/>
  <c r="AE59" i="43"/>
  <c r="AL59" i="43"/>
  <c r="AQ59" i="43"/>
  <c r="W10" i="43"/>
  <c r="AB10" i="43"/>
  <c r="AI10" i="43"/>
  <c r="AC12" i="43"/>
  <c r="AJ12" i="43"/>
  <c r="AP12" i="43"/>
  <c r="X12" i="43"/>
  <c r="X58" i="43"/>
  <c r="AF62" i="43"/>
  <c r="V62" i="43"/>
  <c r="W35" i="43"/>
  <c r="S35" i="43"/>
  <c r="AM35" i="43"/>
  <c r="S58" i="43"/>
  <c r="AM58" i="43"/>
  <c r="X58" i="42"/>
  <c r="Y33" i="42"/>
  <c r="AE10" i="42"/>
  <c r="AL10" i="42"/>
  <c r="AQ10" i="42"/>
  <c r="V33" i="42"/>
  <c r="AF33" i="42"/>
  <c r="AE33" i="42"/>
  <c r="AL33" i="42"/>
  <c r="AQ33" i="42"/>
  <c r="X61" i="42"/>
  <c r="AE60" i="42"/>
  <c r="AL60" i="42"/>
  <c r="AQ60" i="42"/>
  <c r="Y61" i="42"/>
  <c r="X9" i="42"/>
  <c r="AC9" i="42"/>
  <c r="AJ9" i="42"/>
  <c r="AP9" i="42"/>
  <c r="AD10" i="42"/>
  <c r="AK10" i="42"/>
  <c r="Y10" i="42"/>
  <c r="X33" i="43"/>
  <c r="AC33" i="43"/>
  <c r="AJ33" i="43"/>
  <c r="AP33" i="43"/>
  <c r="W37" i="43"/>
  <c r="AF37" i="43"/>
  <c r="AD37" i="43"/>
  <c r="AK37" i="43"/>
  <c r="V37" i="43"/>
  <c r="AF9" i="43"/>
  <c r="V9" i="43"/>
  <c r="W59" i="43"/>
  <c r="S59" i="43"/>
  <c r="AM59" i="43"/>
  <c r="AB59" i="43"/>
  <c r="AI59" i="43"/>
  <c r="AB60" i="43"/>
  <c r="AI60" i="43"/>
  <c r="AO60" i="43"/>
  <c r="W60" i="43"/>
  <c r="S60" i="43"/>
  <c r="AM60" i="43"/>
  <c r="Y8" i="43"/>
  <c r="AF11" i="43"/>
  <c r="AF58" i="43"/>
  <c r="AC58" i="43"/>
  <c r="AJ58" i="43"/>
  <c r="AF61" i="42"/>
  <c r="AB61" i="42"/>
  <c r="AI61" i="42"/>
  <c r="AA61" i="42"/>
  <c r="AH61" i="42"/>
  <c r="V61" i="42"/>
  <c r="AE11" i="42"/>
  <c r="AL11" i="42"/>
  <c r="AQ11" i="42"/>
  <c r="Y60" i="42"/>
  <c r="AD60" i="42"/>
  <c r="AK60" i="42"/>
  <c r="W34" i="42"/>
  <c r="Y8" i="42"/>
  <c r="AD8" i="42"/>
  <c r="AK8" i="42"/>
  <c r="AE35" i="42"/>
  <c r="AL35" i="42"/>
  <c r="AQ35" i="42"/>
  <c r="X62" i="42"/>
  <c r="AB60" i="42"/>
  <c r="AI60" i="42"/>
  <c r="W60" i="42"/>
  <c r="AE59" i="42"/>
  <c r="AL59" i="42"/>
  <c r="AQ59" i="42"/>
  <c r="V62" i="42"/>
  <c r="S62" i="42"/>
  <c r="AM62" i="42"/>
  <c r="AF62" i="42"/>
  <c r="AD62" i="42"/>
  <c r="AK62" i="42"/>
  <c r="W10" i="42"/>
  <c r="AB10" i="42"/>
  <c r="AI10" i="42"/>
  <c r="AF12" i="42"/>
  <c r="AA12" i="42"/>
  <c r="AH12" i="42"/>
  <c r="AF35" i="43"/>
  <c r="AB35" i="43"/>
  <c r="AI35" i="43"/>
  <c r="X33" i="31"/>
  <c r="X35" i="31"/>
  <c r="X37" i="31"/>
  <c r="W62" i="31"/>
  <c r="W34" i="31"/>
  <c r="W36" i="31"/>
  <c r="V33" i="31"/>
  <c r="V34" i="31"/>
  <c r="V35" i="31"/>
  <c r="V36" i="31"/>
  <c r="V37" i="31"/>
  <c r="Y58" i="31"/>
  <c r="V62" i="31"/>
  <c r="Y59" i="31"/>
  <c r="W8" i="33"/>
  <c r="Y33" i="31"/>
  <c r="Y34" i="31"/>
  <c r="Y35" i="31"/>
  <c r="Y36" i="31"/>
  <c r="Y37" i="31"/>
  <c r="V58" i="31"/>
  <c r="X61" i="31"/>
  <c r="W60" i="31"/>
  <c r="V59" i="31"/>
  <c r="W58" i="31"/>
  <c r="W61" i="31"/>
  <c r="Y10" i="32"/>
  <c r="W33" i="32"/>
  <c r="S36" i="31"/>
  <c r="AM36" i="31"/>
  <c r="Y9" i="31"/>
  <c r="Y11" i="31"/>
  <c r="Y8" i="31"/>
  <c r="X9" i="31"/>
  <c r="Y10" i="31"/>
  <c r="X11" i="31"/>
  <c r="Y12" i="31"/>
  <c r="V8" i="31"/>
  <c r="V9" i="31"/>
  <c r="V10" i="31"/>
  <c r="V11" i="31"/>
  <c r="V12" i="31"/>
  <c r="X8" i="31"/>
  <c r="W9" i="31"/>
  <c r="X10" i="31"/>
  <c r="W11" i="31"/>
  <c r="X12" i="31"/>
  <c r="AF33" i="31"/>
  <c r="AE33" i="31"/>
  <c r="AL33" i="31"/>
  <c r="AQ33" i="31"/>
  <c r="AF34" i="31"/>
  <c r="AC34" i="31"/>
  <c r="AJ34" i="31"/>
  <c r="AF35" i="31"/>
  <c r="AE35" i="31"/>
  <c r="AL35" i="31"/>
  <c r="AQ35" i="31"/>
  <c r="AF36" i="31"/>
  <c r="AC36" i="31"/>
  <c r="AJ36" i="31"/>
  <c r="AF37" i="31"/>
  <c r="AE37" i="31"/>
  <c r="AL37" i="31"/>
  <c r="AQ37" i="31"/>
  <c r="X62" i="31"/>
  <c r="AF62" i="31"/>
  <c r="AC62" i="31"/>
  <c r="AJ62" i="31"/>
  <c r="X60" i="31"/>
  <c r="AF60" i="31"/>
  <c r="AE60" i="31"/>
  <c r="AL60" i="31"/>
  <c r="AQ60" i="31"/>
  <c r="Y62" i="31"/>
  <c r="W33" i="31"/>
  <c r="W35" i="31"/>
  <c r="W37" i="31"/>
  <c r="X58" i="31"/>
  <c r="AF58" i="31"/>
  <c r="X59" i="31"/>
  <c r="S59" i="31"/>
  <c r="AM59" i="31"/>
  <c r="Y60" i="31"/>
  <c r="AF61" i="31"/>
  <c r="AD61" i="31"/>
  <c r="AK61" i="31"/>
  <c r="AF59" i="31"/>
  <c r="V61" i="31"/>
  <c r="S61" i="31"/>
  <c r="AM61" i="31"/>
  <c r="S33" i="31"/>
  <c r="AM33" i="31"/>
  <c r="S34" i="31"/>
  <c r="AM34" i="31"/>
  <c r="AD9" i="43"/>
  <c r="AK9" i="43"/>
  <c r="AA9" i="43"/>
  <c r="AH9" i="43"/>
  <c r="AB62" i="43"/>
  <c r="AI62" i="43"/>
  <c r="AC62" i="43"/>
  <c r="AJ62" i="43"/>
  <c r="AC60" i="42"/>
  <c r="AJ60" i="42"/>
  <c r="AA60" i="42"/>
  <c r="AH60" i="42"/>
  <c r="AE37" i="42"/>
  <c r="AL37" i="42"/>
  <c r="AQ37" i="42"/>
  <c r="AA37" i="42"/>
  <c r="AH37" i="42"/>
  <c r="AO37" i="42"/>
  <c r="AA11" i="42"/>
  <c r="AH11" i="42"/>
  <c r="AD11" i="42"/>
  <c r="AK11" i="42"/>
  <c r="AA10" i="43"/>
  <c r="AH10" i="43"/>
  <c r="AE10" i="43"/>
  <c r="AL10" i="43"/>
  <c r="AQ10" i="43"/>
  <c r="S37" i="31"/>
  <c r="AM37" i="31"/>
  <c r="S35" i="31"/>
  <c r="AM35" i="31"/>
  <c r="AA33" i="42"/>
  <c r="AH33" i="42"/>
  <c r="AC58" i="42"/>
  <c r="AJ58" i="42"/>
  <c r="AA62" i="43"/>
  <c r="AH62" i="43"/>
  <c r="AO62" i="43"/>
  <c r="AE34" i="43"/>
  <c r="AL34" i="43"/>
  <c r="AQ34" i="43"/>
  <c r="S8" i="43"/>
  <c r="AM8" i="43"/>
  <c r="AC37" i="42"/>
  <c r="AJ37" i="42"/>
  <c r="AB34" i="43"/>
  <c r="AI34" i="43"/>
  <c r="AD36" i="42"/>
  <c r="AK36" i="42"/>
  <c r="AE8" i="42"/>
  <c r="AL8" i="42"/>
  <c r="AQ8" i="42"/>
  <c r="S34" i="42"/>
  <c r="AM34" i="42"/>
  <c r="S62" i="31"/>
  <c r="AM62" i="31"/>
  <c r="AB34" i="42"/>
  <c r="AI34" i="42"/>
  <c r="S12" i="42"/>
  <c r="AM12" i="42"/>
  <c r="S37" i="42"/>
  <c r="AM37" i="42"/>
  <c r="AA61" i="43"/>
  <c r="AH61" i="43"/>
  <c r="AA10" i="42"/>
  <c r="AH10" i="42"/>
  <c r="AA36" i="42"/>
  <c r="AH36" i="42"/>
  <c r="AE34" i="42"/>
  <c r="AL34" i="42"/>
  <c r="AQ34" i="42"/>
  <c r="AA58" i="42"/>
  <c r="AH58" i="42"/>
  <c r="AC37" i="43"/>
  <c r="AJ37" i="43"/>
  <c r="AP37" i="43"/>
  <c r="S58" i="31"/>
  <c r="AM58" i="31"/>
  <c r="S60" i="31"/>
  <c r="AM60" i="31"/>
  <c r="AC61" i="43"/>
  <c r="AJ61" i="43"/>
  <c r="AO60" i="42"/>
  <c r="S58" i="42"/>
  <c r="AM58" i="42"/>
  <c r="AA8" i="42"/>
  <c r="AH8" i="42"/>
  <c r="AD61" i="43"/>
  <c r="AK61" i="43"/>
  <c r="AD37" i="42"/>
  <c r="AK37" i="42"/>
  <c r="AC34" i="43"/>
  <c r="AJ34" i="43"/>
  <c r="AD33" i="42"/>
  <c r="AK33" i="42"/>
  <c r="AD59" i="42"/>
  <c r="AK59" i="42"/>
  <c r="S59" i="42"/>
  <c r="AM59" i="42"/>
  <c r="AC34" i="42"/>
  <c r="AJ34" i="42"/>
  <c r="AP34" i="42"/>
  <c r="AB33" i="42"/>
  <c r="AI33" i="42"/>
  <c r="AC61" i="42"/>
  <c r="AJ61" i="42"/>
  <c r="S60" i="42"/>
  <c r="AM60" i="42"/>
  <c r="AE8" i="43"/>
  <c r="AL8" i="43"/>
  <c r="AQ8" i="43"/>
  <c r="AB8" i="43"/>
  <c r="AI8" i="43"/>
  <c r="S10" i="42"/>
  <c r="AM10" i="42"/>
  <c r="AB61" i="43"/>
  <c r="AI61" i="43"/>
  <c r="AP60" i="43"/>
  <c r="AE12" i="42"/>
  <c r="AL12" i="42"/>
  <c r="AQ12" i="42"/>
  <c r="S33" i="43"/>
  <c r="AM33" i="43"/>
  <c r="AA58" i="43"/>
  <c r="AH58" i="43"/>
  <c r="AD58" i="43"/>
  <c r="AK58" i="43"/>
  <c r="AP58" i="43"/>
  <c r="AO33" i="42"/>
  <c r="S62" i="43"/>
  <c r="AM62" i="43"/>
  <c r="AB58" i="42"/>
  <c r="AI58" i="42"/>
  <c r="AO58" i="42"/>
  <c r="S8" i="42"/>
  <c r="AM8" i="42"/>
  <c r="AD62" i="43"/>
  <c r="AK62" i="43"/>
  <c r="AP62" i="43"/>
  <c r="S61" i="43"/>
  <c r="AM61" i="43"/>
  <c r="AB59" i="42"/>
  <c r="AI59" i="42"/>
  <c r="AO59" i="42"/>
  <c r="AE61" i="42"/>
  <c r="AL61" i="42"/>
  <c r="AQ61" i="42"/>
  <c r="S36" i="42"/>
  <c r="AM36" i="42"/>
  <c r="AA9" i="42"/>
  <c r="AH9" i="42"/>
  <c r="AO9" i="42"/>
  <c r="AC12" i="42"/>
  <c r="AJ12" i="42"/>
  <c r="AA34" i="42"/>
  <c r="AH34" i="42"/>
  <c r="AO34" i="42"/>
  <c r="AD10" i="43"/>
  <c r="AK10" i="43"/>
  <c r="S11" i="43"/>
  <c r="AM11" i="43"/>
  <c r="AA33" i="43"/>
  <c r="AH33" i="43"/>
  <c r="AO61" i="42"/>
  <c r="S37" i="43"/>
  <c r="AM37" i="43"/>
  <c r="AC11" i="43"/>
  <c r="AJ11" i="43"/>
  <c r="AA11" i="43"/>
  <c r="AH11" i="43"/>
  <c r="AA37" i="43"/>
  <c r="AH37" i="43"/>
  <c r="AD61" i="42"/>
  <c r="AK61" i="42"/>
  <c r="AP58" i="42"/>
  <c r="AP60" i="42"/>
  <c r="AB33" i="43"/>
  <c r="AI33" i="43"/>
  <c r="AE36" i="43"/>
  <c r="AL36" i="43"/>
  <c r="AQ36" i="43"/>
  <c r="AB36" i="43"/>
  <c r="AI36" i="43"/>
  <c r="AO36" i="43"/>
  <c r="AB8" i="42"/>
  <c r="AI8" i="42"/>
  <c r="AO8" i="42"/>
  <c r="AB62" i="42"/>
  <c r="AI62" i="42"/>
  <c r="AO36" i="42"/>
  <c r="AC33" i="42"/>
  <c r="AJ33" i="42"/>
  <c r="AP33" i="42"/>
  <c r="AB58" i="43"/>
  <c r="AI58" i="43"/>
  <c r="AB9" i="43"/>
  <c r="AI9" i="43"/>
  <c r="S9" i="42"/>
  <c r="AM9" i="42"/>
  <c r="AB11" i="43"/>
  <c r="AI11" i="43"/>
  <c r="AC36" i="43"/>
  <c r="AJ36" i="43"/>
  <c r="AO61" i="43"/>
  <c r="AO10" i="42"/>
  <c r="AC35" i="43"/>
  <c r="AJ35" i="43"/>
  <c r="AA35" i="43"/>
  <c r="AH35" i="43"/>
  <c r="AO35" i="43"/>
  <c r="S9" i="43"/>
  <c r="AM9" i="43"/>
  <c r="AE11" i="43"/>
  <c r="AL11" i="43"/>
  <c r="AQ11" i="43"/>
  <c r="AE58" i="42"/>
  <c r="AL58" i="42"/>
  <c r="AQ58" i="42"/>
  <c r="S33" i="42"/>
  <c r="AM33" i="42"/>
  <c r="AE9" i="43"/>
  <c r="AL9" i="43"/>
  <c r="AQ9" i="43"/>
  <c r="AE58" i="43"/>
  <c r="AL58" i="43"/>
  <c r="AQ58" i="43"/>
  <c r="S10" i="43"/>
  <c r="AM10" i="43"/>
  <c r="AP59" i="42"/>
  <c r="AP8" i="42"/>
  <c r="AD11" i="43"/>
  <c r="AK11" i="43"/>
  <c r="S36" i="43"/>
  <c r="AM36" i="43"/>
  <c r="AB11" i="42"/>
  <c r="AI11" i="42"/>
  <c r="AO11" i="42"/>
  <c r="AC11" i="42"/>
  <c r="AJ11" i="42"/>
  <c r="AP11" i="42"/>
  <c r="AB12" i="42"/>
  <c r="AI12" i="42"/>
  <c r="AO12" i="42"/>
  <c r="AP36" i="42"/>
  <c r="AO10" i="43"/>
  <c r="AC8" i="43"/>
  <c r="AJ8" i="43"/>
  <c r="AE12" i="43"/>
  <c r="AL12" i="43"/>
  <c r="AQ12" i="43"/>
  <c r="AB12" i="43"/>
  <c r="AI12" i="43"/>
  <c r="AO12" i="43"/>
  <c r="AE37" i="43"/>
  <c r="AL37" i="43"/>
  <c r="AQ37" i="43"/>
  <c r="AC10" i="43"/>
  <c r="AJ10" i="43"/>
  <c r="AD34" i="43"/>
  <c r="AK34" i="43"/>
  <c r="AP35" i="42"/>
  <c r="AC62" i="42"/>
  <c r="AJ62" i="42"/>
  <c r="AP62" i="42"/>
  <c r="AO9" i="43"/>
  <c r="AP37" i="42"/>
  <c r="AA62" i="42"/>
  <c r="AH62" i="42"/>
  <c r="AO62" i="42"/>
  <c r="S61" i="42"/>
  <c r="AM61" i="42"/>
  <c r="AD8" i="43"/>
  <c r="AK8" i="43"/>
  <c r="AB37" i="43"/>
  <c r="AI37" i="43"/>
  <c r="AE62" i="42"/>
  <c r="AL62" i="42"/>
  <c r="AQ62" i="42"/>
  <c r="AD12" i="42"/>
  <c r="AK12" i="42"/>
  <c r="AD36" i="43"/>
  <c r="AK36" i="43"/>
  <c r="AA8" i="43"/>
  <c r="AH8" i="43"/>
  <c r="AO8" i="43"/>
  <c r="S11" i="42"/>
  <c r="AM11" i="42"/>
  <c r="AP10" i="42"/>
  <c r="AO34" i="43"/>
  <c r="AE35" i="43"/>
  <c r="AL35" i="43"/>
  <c r="AQ35" i="43"/>
  <c r="AD59" i="43"/>
  <c r="AK59" i="43"/>
  <c r="AP59" i="43"/>
  <c r="AA59" i="43"/>
  <c r="AH59" i="43"/>
  <c r="AO59" i="43"/>
  <c r="AD35" i="43"/>
  <c r="AK35" i="43"/>
  <c r="S12" i="43"/>
  <c r="AM12" i="43"/>
  <c r="AE62" i="43"/>
  <c r="AL62" i="43"/>
  <c r="AQ62" i="43"/>
  <c r="AC9" i="43"/>
  <c r="AJ9" i="43"/>
  <c r="AP9" i="43"/>
  <c r="AO35" i="42"/>
  <c r="W139" i="33"/>
  <c r="AF139" i="33"/>
  <c r="AB139" i="33"/>
  <c r="AI139" i="33"/>
  <c r="V139" i="33"/>
  <c r="W52" i="33"/>
  <c r="X52" i="33"/>
  <c r="Y52" i="33"/>
  <c r="Y116" i="33"/>
  <c r="Y115" i="33"/>
  <c r="V29" i="33"/>
  <c r="AF29" i="33"/>
  <c r="V115" i="33"/>
  <c r="AF115" i="33"/>
  <c r="AA115" i="33"/>
  <c r="AH115" i="33"/>
  <c r="Y138" i="33"/>
  <c r="V8" i="33"/>
  <c r="AF8" i="33"/>
  <c r="AB8" i="33"/>
  <c r="AI8" i="33"/>
  <c r="Y137" i="33"/>
  <c r="X8" i="33"/>
  <c r="W29" i="33"/>
  <c r="AD139" i="33"/>
  <c r="AK139" i="33"/>
  <c r="Y139" i="33"/>
  <c r="AF116" i="33"/>
  <c r="AD116" i="33"/>
  <c r="AK116" i="33"/>
  <c r="V116" i="33"/>
  <c r="X139" i="33"/>
  <c r="AF30" i="33"/>
  <c r="AA30" i="33"/>
  <c r="AH30" i="33"/>
  <c r="V30" i="33"/>
  <c r="Y8" i="33"/>
  <c r="AD8" i="33"/>
  <c r="AK8" i="33"/>
  <c r="AE8" i="33"/>
  <c r="AL8" i="33"/>
  <c r="AQ8" i="33"/>
  <c r="X29" i="33"/>
  <c r="W116" i="33"/>
  <c r="X94" i="33"/>
  <c r="AF73" i="33"/>
  <c r="AA73" i="33"/>
  <c r="AH73" i="33"/>
  <c r="V73" i="33"/>
  <c r="X138" i="33"/>
  <c r="Y29" i="33"/>
  <c r="X73" i="33"/>
  <c r="AD73" i="33"/>
  <c r="AK73" i="33"/>
  <c r="Y73" i="33"/>
  <c r="AF51" i="33"/>
  <c r="AE51" i="33"/>
  <c r="AL51" i="33"/>
  <c r="AQ51" i="33"/>
  <c r="V51" i="33"/>
  <c r="W30" i="33"/>
  <c r="W51" i="33"/>
  <c r="AB115" i="33"/>
  <c r="AI115" i="33"/>
  <c r="W115" i="33"/>
  <c r="AF94" i="33"/>
  <c r="AE94" i="33"/>
  <c r="AL94" i="33"/>
  <c r="AQ94" i="33"/>
  <c r="V94" i="33"/>
  <c r="V52" i="33"/>
  <c r="AF52" i="33"/>
  <c r="AD52" i="33"/>
  <c r="AK52" i="33"/>
  <c r="AF138" i="33"/>
  <c r="AC138" i="33"/>
  <c r="AJ138" i="33"/>
  <c r="V138" i="33"/>
  <c r="V137" i="33"/>
  <c r="AF137" i="33"/>
  <c r="AE137" i="33"/>
  <c r="AL137" i="33"/>
  <c r="AQ137" i="33"/>
  <c r="X116" i="33"/>
  <c r="AC116" i="33"/>
  <c r="AJ116" i="33"/>
  <c r="W138" i="33"/>
  <c r="X30" i="33"/>
  <c r="X51" i="33"/>
  <c r="X137" i="33"/>
  <c r="AC115" i="33"/>
  <c r="AJ115" i="33"/>
  <c r="X115" i="33"/>
  <c r="AE139" i="33"/>
  <c r="AL139" i="33"/>
  <c r="AQ139" i="33"/>
  <c r="W137" i="33"/>
  <c r="Y30" i="33"/>
  <c r="Y51" i="33"/>
  <c r="W73" i="33"/>
  <c r="AB73" i="33"/>
  <c r="AI73" i="33"/>
  <c r="AB94" i="33"/>
  <c r="AI94" i="33"/>
  <c r="W94" i="33"/>
  <c r="Y94" i="33"/>
  <c r="AF11" i="32"/>
  <c r="AA11" i="32"/>
  <c r="AH11" i="32"/>
  <c r="V11" i="32"/>
  <c r="W238" i="32"/>
  <c r="W55" i="32"/>
  <c r="Y11" i="32"/>
  <c r="Y236" i="32"/>
  <c r="W100" i="32"/>
  <c r="Y9" i="32"/>
  <c r="AF121" i="32"/>
  <c r="AA121" i="32"/>
  <c r="AH121" i="32"/>
  <c r="V121" i="32"/>
  <c r="W169" i="32"/>
  <c r="X122" i="32"/>
  <c r="W126" i="32"/>
  <c r="AF170" i="32"/>
  <c r="AA170" i="32"/>
  <c r="AH170" i="32"/>
  <c r="V170" i="32"/>
  <c r="Y148" i="32"/>
  <c r="AF259" i="32"/>
  <c r="AA259" i="32"/>
  <c r="AH259" i="32"/>
  <c r="V259" i="32"/>
  <c r="X191" i="32"/>
  <c r="Y267" i="32"/>
  <c r="W215" i="32"/>
  <c r="W266" i="32"/>
  <c r="Y263" i="32"/>
  <c r="AF56" i="32"/>
  <c r="AA56" i="32"/>
  <c r="AH56" i="32"/>
  <c r="V56" i="32"/>
  <c r="V123" i="32"/>
  <c r="AF123" i="32"/>
  <c r="AA123" i="32"/>
  <c r="AH123" i="32"/>
  <c r="X169" i="32"/>
  <c r="Y147" i="32"/>
  <c r="Y124" i="32"/>
  <c r="W148" i="32"/>
  <c r="X237" i="32"/>
  <c r="W237" i="32"/>
  <c r="Y33" i="32"/>
  <c r="V192" i="32"/>
  <c r="AF192" i="32"/>
  <c r="AA192" i="32"/>
  <c r="AH192" i="32"/>
  <c r="Y126" i="32"/>
  <c r="X215" i="32"/>
  <c r="W214" i="32"/>
  <c r="W267" i="32"/>
  <c r="AF55" i="32"/>
  <c r="AB55" i="32"/>
  <c r="AI55" i="32"/>
  <c r="V55" i="32"/>
  <c r="V265" i="32"/>
  <c r="AF265" i="32"/>
  <c r="AE265" i="32"/>
  <c r="AL265" i="32"/>
  <c r="AQ265" i="32"/>
  <c r="V147" i="32"/>
  <c r="AF147" i="32"/>
  <c r="AA147" i="32"/>
  <c r="AH147" i="32"/>
  <c r="AF269" i="32"/>
  <c r="AA269" i="32"/>
  <c r="AH269" i="32"/>
  <c r="V269" i="32"/>
  <c r="Y260" i="32"/>
  <c r="Y262" i="32"/>
  <c r="V54" i="32"/>
  <c r="AF54" i="32"/>
  <c r="AE54" i="32"/>
  <c r="AL54" i="32"/>
  <c r="AQ54" i="32"/>
  <c r="V33" i="32"/>
  <c r="AF33" i="32"/>
  <c r="AB33" i="32"/>
  <c r="AI33" i="32"/>
  <c r="V237" i="32"/>
  <c r="AF237" i="32"/>
  <c r="AB237" i="32"/>
  <c r="AI237" i="32"/>
  <c r="X261" i="32"/>
  <c r="AF262" i="32"/>
  <c r="AA262" i="32"/>
  <c r="AH262" i="32"/>
  <c r="V262" i="32"/>
  <c r="AC265" i="32"/>
  <c r="AJ265" i="32"/>
  <c r="X265" i="32"/>
  <c r="W10" i="32"/>
  <c r="X262" i="32"/>
  <c r="AC262" i="32"/>
  <c r="AJ262" i="32"/>
  <c r="X267" i="32"/>
  <c r="X259" i="32"/>
  <c r="W236" i="32"/>
  <c r="W268" i="32"/>
  <c r="X55" i="32"/>
  <c r="X263" i="32"/>
  <c r="Y266" i="32"/>
  <c r="W269" i="32"/>
  <c r="AE33" i="32"/>
  <c r="AL33" i="32"/>
  <c r="AQ33" i="32"/>
  <c r="X124" i="32"/>
  <c r="W121" i="32"/>
  <c r="AB121" i="32"/>
  <c r="AI121" i="32"/>
  <c r="Y213" i="32"/>
  <c r="X192" i="32"/>
  <c r="AC192" i="32"/>
  <c r="AJ192" i="32"/>
  <c r="Y191" i="32"/>
  <c r="AF236" i="32"/>
  <c r="AB236" i="32"/>
  <c r="AI236" i="32"/>
  <c r="V236" i="32"/>
  <c r="V268" i="32"/>
  <c r="AF268" i="32"/>
  <c r="AD268" i="32"/>
  <c r="AK268" i="32"/>
  <c r="Y264" i="32"/>
  <c r="V78" i="32"/>
  <c r="AF78" i="32"/>
  <c r="AA78" i="32"/>
  <c r="AH78" i="32"/>
  <c r="V148" i="32"/>
  <c r="AF148" i="32"/>
  <c r="AC148" i="32"/>
  <c r="AJ148" i="32"/>
  <c r="W8" i="32"/>
  <c r="X214" i="32"/>
  <c r="X148" i="32"/>
  <c r="V238" i="32"/>
  <c r="AF238" i="32"/>
  <c r="AE238" i="32"/>
  <c r="AL238" i="32"/>
  <c r="AQ238" i="32"/>
  <c r="AF260" i="32"/>
  <c r="AD260" i="32"/>
  <c r="AK260" i="32"/>
  <c r="V260" i="32"/>
  <c r="Y238" i="32"/>
  <c r="V266" i="32"/>
  <c r="AF266" i="32"/>
  <c r="AD266" i="32"/>
  <c r="AK266" i="32"/>
  <c r="Y8" i="32"/>
  <c r="Y100" i="32"/>
  <c r="V263" i="32"/>
  <c r="AF263" i="32"/>
  <c r="AE263" i="32"/>
  <c r="AL263" i="32"/>
  <c r="AQ263" i="32"/>
  <c r="Y259" i="32"/>
  <c r="AD259" i="32"/>
  <c r="AK259" i="32"/>
  <c r="Y56" i="32"/>
  <c r="X78" i="32"/>
  <c r="AF124" i="32"/>
  <c r="AE124" i="32"/>
  <c r="AL124" i="32"/>
  <c r="AQ124" i="32"/>
  <c r="V124" i="32"/>
  <c r="AF8" i="32"/>
  <c r="AE8" i="32"/>
  <c r="AL8" i="32"/>
  <c r="AQ8" i="32"/>
  <c r="V8" i="32"/>
  <c r="V77" i="32"/>
  <c r="AF77" i="32"/>
  <c r="AA77" i="32"/>
  <c r="AH77" i="32"/>
  <c r="Y99" i="32"/>
  <c r="Y215" i="32"/>
  <c r="W262" i="32"/>
  <c r="V213" i="32"/>
  <c r="AF213" i="32"/>
  <c r="AC213" i="32"/>
  <c r="AJ213" i="32"/>
  <c r="X268" i="32"/>
  <c r="AF215" i="32"/>
  <c r="AD215" i="32"/>
  <c r="AK215" i="32"/>
  <c r="V215" i="32"/>
  <c r="AF214" i="32"/>
  <c r="AB214" i="32"/>
  <c r="AI214" i="32"/>
  <c r="V214" i="32"/>
  <c r="V9" i="32"/>
  <c r="AF9" i="32"/>
  <c r="AD9" i="32"/>
  <c r="AK9" i="32"/>
  <c r="W192" i="32"/>
  <c r="W99" i="32"/>
  <c r="AB56" i="32"/>
  <c r="AI56" i="32"/>
  <c r="W56" i="32"/>
  <c r="AE237" i="32"/>
  <c r="AL237" i="32"/>
  <c r="AQ237" i="32"/>
  <c r="Y192" i="32"/>
  <c r="W32" i="32"/>
  <c r="Y170" i="32"/>
  <c r="V191" i="32"/>
  <c r="AF191" i="32"/>
  <c r="W191" i="32"/>
  <c r="AF10" i="32"/>
  <c r="AD10" i="32"/>
  <c r="AK10" i="32"/>
  <c r="V10" i="32"/>
  <c r="Y77" i="32"/>
  <c r="Y121" i="32"/>
  <c r="AD121" i="32"/>
  <c r="AK121" i="32"/>
  <c r="X213" i="32"/>
  <c r="AB147" i="32"/>
  <c r="AI147" i="32"/>
  <c r="W147" i="32"/>
  <c r="AE215" i="32"/>
  <c r="AL215" i="32"/>
  <c r="AQ215" i="32"/>
  <c r="X269" i="32"/>
  <c r="AB265" i="32"/>
  <c r="AI265" i="32"/>
  <c r="W265" i="32"/>
  <c r="W54" i="32"/>
  <c r="X33" i="32"/>
  <c r="X10" i="32"/>
  <c r="W78" i="32"/>
  <c r="AB123" i="32"/>
  <c r="AI123" i="32"/>
  <c r="W123" i="32"/>
  <c r="X170" i="32"/>
  <c r="AF122" i="32"/>
  <c r="AC122" i="32"/>
  <c r="AJ122" i="32"/>
  <c r="V122" i="32"/>
  <c r="AD123" i="32"/>
  <c r="AK123" i="32"/>
  <c r="Y123" i="32"/>
  <c r="X238" i="32"/>
  <c r="Y169" i="32"/>
  <c r="X126" i="32"/>
  <c r="W259" i="32"/>
  <c r="W260" i="32"/>
  <c r="Y55" i="32"/>
  <c r="X100" i="32"/>
  <c r="V32" i="32"/>
  <c r="AF32" i="32"/>
  <c r="AB32" i="32"/>
  <c r="AI32" i="32"/>
  <c r="X147" i="32"/>
  <c r="AC121" i="32"/>
  <c r="AJ121" i="32"/>
  <c r="X121" i="32"/>
  <c r="X99" i="32"/>
  <c r="AC77" i="32"/>
  <c r="AJ77" i="32"/>
  <c r="X77" i="32"/>
  <c r="Y125" i="32"/>
  <c r="V125" i="32"/>
  <c r="AF125" i="32"/>
  <c r="AE125" i="32"/>
  <c r="AL125" i="32"/>
  <c r="AQ125" i="32"/>
  <c r="Y261" i="32"/>
  <c r="Y269" i="32"/>
  <c r="W213" i="32"/>
  <c r="V267" i="32"/>
  <c r="AF267" i="32"/>
  <c r="AB267" i="32"/>
  <c r="AI267" i="32"/>
  <c r="W170" i="32"/>
  <c r="AC11" i="32"/>
  <c r="AJ11" i="32"/>
  <c r="X11" i="32"/>
  <c r="AD122" i="32"/>
  <c r="AK122" i="32"/>
  <c r="Y122" i="32"/>
  <c r="AD214" i="32"/>
  <c r="AK214" i="32"/>
  <c r="Y214" i="32"/>
  <c r="Y265" i="32"/>
  <c r="AD265" i="32"/>
  <c r="AK265" i="32"/>
  <c r="X32" i="32"/>
  <c r="X9" i="32"/>
  <c r="AC9" i="32"/>
  <c r="AJ9" i="32"/>
  <c r="AD237" i="32"/>
  <c r="AK237" i="32"/>
  <c r="Y237" i="32"/>
  <c r="AE148" i="32"/>
  <c r="AL148" i="32"/>
  <c r="AQ148" i="32"/>
  <c r="W263" i="32"/>
  <c r="X56" i="32"/>
  <c r="X8" i="32"/>
  <c r="W77" i="32"/>
  <c r="AB77" i="32"/>
  <c r="AI77" i="32"/>
  <c r="Y54" i="32"/>
  <c r="V99" i="32"/>
  <c r="AF99" i="32"/>
  <c r="AD99" i="32"/>
  <c r="AK99" i="32"/>
  <c r="Y78" i="32"/>
  <c r="AD78" i="32"/>
  <c r="AK78" i="32"/>
  <c r="V126" i="32"/>
  <c r="AF126" i="32"/>
  <c r="AD126" i="32"/>
  <c r="AK126" i="32"/>
  <c r="W124" i="32"/>
  <c r="AF100" i="32"/>
  <c r="AD100" i="32"/>
  <c r="AK100" i="32"/>
  <c r="V100" i="32"/>
  <c r="S100" i="32"/>
  <c r="AM100" i="32"/>
  <c r="AF264" i="32"/>
  <c r="AD264" i="32"/>
  <c r="AK264" i="32"/>
  <c r="V264" i="32"/>
  <c r="W264" i="32"/>
  <c r="X236" i="32"/>
  <c r="X123" i="32"/>
  <c r="AC123" i="32"/>
  <c r="AJ123" i="32"/>
  <c r="AE214" i="32"/>
  <c r="AL214" i="32"/>
  <c r="AQ214" i="32"/>
  <c r="Y268" i="32"/>
  <c r="AF261" i="32"/>
  <c r="AC261" i="32"/>
  <c r="AJ261" i="32"/>
  <c r="V261" i="32"/>
  <c r="W261" i="32"/>
  <c r="W9" i="32"/>
  <c r="AB9" i="32"/>
  <c r="AI9" i="32"/>
  <c r="X125" i="32"/>
  <c r="AD32" i="32"/>
  <c r="AK32" i="32"/>
  <c r="Y32" i="32"/>
  <c r="AE236" i="32"/>
  <c r="AL236" i="32"/>
  <c r="AQ236" i="32"/>
  <c r="AE56" i="32"/>
  <c r="AL56" i="32"/>
  <c r="AQ56" i="32"/>
  <c r="W11" i="32"/>
  <c r="W122" i="32"/>
  <c r="W125" i="32"/>
  <c r="X264" i="32"/>
  <c r="AE147" i="32"/>
  <c r="AL147" i="32"/>
  <c r="AQ147" i="32"/>
  <c r="AF169" i="32"/>
  <c r="AD169" i="32"/>
  <c r="AK169" i="32"/>
  <c r="V169" i="32"/>
  <c r="AE262" i="32"/>
  <c r="AL262" i="32"/>
  <c r="AQ262" i="32"/>
  <c r="X260" i="32"/>
  <c r="AC260" i="32"/>
  <c r="AJ260" i="32"/>
  <c r="X266" i="32"/>
  <c r="X54" i="32"/>
  <c r="AC54" i="32"/>
  <c r="AJ54" i="32"/>
  <c r="AD36" i="31"/>
  <c r="AK36" i="31"/>
  <c r="AP36" i="31"/>
  <c r="AA33" i="31"/>
  <c r="AH33" i="31"/>
  <c r="AB36" i="31"/>
  <c r="AI36" i="31"/>
  <c r="AF11" i="31"/>
  <c r="AC11" i="31"/>
  <c r="AJ11" i="31"/>
  <c r="AA36" i="31"/>
  <c r="AH36" i="31"/>
  <c r="AD34" i="31"/>
  <c r="AK34" i="31"/>
  <c r="AP34" i="31"/>
  <c r="AE34" i="31"/>
  <c r="AL34" i="31"/>
  <c r="AQ34" i="31"/>
  <c r="AC37" i="31"/>
  <c r="AJ37" i="31"/>
  <c r="AE36" i="31"/>
  <c r="AL36" i="31"/>
  <c r="AQ36" i="31"/>
  <c r="AD33" i="31"/>
  <c r="AK33" i="31"/>
  <c r="AB33" i="31"/>
  <c r="AI33" i="31"/>
  <c r="AB37" i="31"/>
  <c r="AI37" i="31"/>
  <c r="AC33" i="31"/>
  <c r="AJ33" i="31"/>
  <c r="AB34" i="31"/>
  <c r="AI34" i="31"/>
  <c r="AB35" i="31"/>
  <c r="AI35" i="31"/>
  <c r="AD37" i="31"/>
  <c r="AK37" i="31"/>
  <c r="AA34" i="31"/>
  <c r="AH34" i="31"/>
  <c r="AC35" i="31"/>
  <c r="AJ35" i="31"/>
  <c r="AD35" i="31"/>
  <c r="AK35" i="31"/>
  <c r="AF9" i="31"/>
  <c r="AC9" i="31"/>
  <c r="AJ9" i="31"/>
  <c r="AA35" i="31"/>
  <c r="AH35" i="31"/>
  <c r="S11" i="31"/>
  <c r="AM11" i="31"/>
  <c r="AA37" i="31"/>
  <c r="AH37" i="31"/>
  <c r="S9" i="31"/>
  <c r="AM9" i="31"/>
  <c r="AB62" i="31"/>
  <c r="AI62" i="31"/>
  <c r="AA62" i="31"/>
  <c r="AH62" i="31"/>
  <c r="AF10" i="31"/>
  <c r="W10" i="31"/>
  <c r="S10" i="31"/>
  <c r="AM10" i="31"/>
  <c r="AB58" i="31"/>
  <c r="AI58" i="31"/>
  <c r="AA58" i="31"/>
  <c r="AH58" i="31"/>
  <c r="AE58" i="31"/>
  <c r="AL58" i="31"/>
  <c r="AQ58" i="31"/>
  <c r="AE62" i="31"/>
  <c r="AL62" i="31"/>
  <c r="AQ62" i="31"/>
  <c r="AC61" i="31"/>
  <c r="AJ61" i="31"/>
  <c r="AP61" i="31"/>
  <c r="AB61" i="31"/>
  <c r="AI61" i="31"/>
  <c r="AA61" i="31"/>
  <c r="AH61" i="31"/>
  <c r="AE61" i="31"/>
  <c r="AL61" i="31"/>
  <c r="AQ61" i="31"/>
  <c r="AF12" i="31"/>
  <c r="AB12" i="31"/>
  <c r="AI12" i="31"/>
  <c r="W12" i="31"/>
  <c r="S12" i="31"/>
  <c r="AM12" i="31"/>
  <c r="AB59" i="31"/>
  <c r="AI59" i="31"/>
  <c r="AA59" i="31"/>
  <c r="AH59" i="31"/>
  <c r="AE59" i="31"/>
  <c r="AL59" i="31"/>
  <c r="AQ59" i="31"/>
  <c r="AC58" i="31"/>
  <c r="AJ58" i="31"/>
  <c r="AB60" i="31"/>
  <c r="AI60" i="31"/>
  <c r="AA60" i="31"/>
  <c r="AH60" i="31"/>
  <c r="AD59" i="31"/>
  <c r="AK59" i="31"/>
  <c r="AF8" i="31"/>
  <c r="AB8" i="31"/>
  <c r="AI8" i="31"/>
  <c r="W8" i="31"/>
  <c r="S8" i="31"/>
  <c r="AM8" i="31"/>
  <c r="AD58" i="31"/>
  <c r="AK58" i="31"/>
  <c r="AC60" i="31"/>
  <c r="AJ60" i="31"/>
  <c r="AD60" i="31"/>
  <c r="AK60" i="31"/>
  <c r="AD62" i="31"/>
  <c r="AK62" i="31"/>
  <c r="AP62" i="31"/>
  <c r="AC59" i="31"/>
  <c r="AJ59" i="31"/>
  <c r="AP123" i="32"/>
  <c r="S267" i="32"/>
  <c r="AM267" i="32"/>
  <c r="AE213" i="32"/>
  <c r="AL213" i="32"/>
  <c r="AQ213" i="32"/>
  <c r="AC56" i="32"/>
  <c r="AJ56" i="32"/>
  <c r="AB260" i="32"/>
  <c r="AI260" i="32"/>
  <c r="AC170" i="32"/>
  <c r="AJ170" i="32"/>
  <c r="AC269" i="32"/>
  <c r="AJ269" i="32"/>
  <c r="AB11" i="32"/>
  <c r="AI11" i="32"/>
  <c r="AB263" i="32"/>
  <c r="AI263" i="32"/>
  <c r="AE55" i="32"/>
  <c r="AL55" i="32"/>
  <c r="AQ55" i="32"/>
  <c r="AD269" i="32"/>
  <c r="AK269" i="32"/>
  <c r="AC33" i="32"/>
  <c r="AJ33" i="32"/>
  <c r="S191" i="32"/>
  <c r="AM191" i="32"/>
  <c r="AE192" i="32"/>
  <c r="AL192" i="32"/>
  <c r="AQ192" i="32"/>
  <c r="AE73" i="33"/>
  <c r="AL73" i="33"/>
  <c r="AQ73" i="33"/>
  <c r="AC139" i="33"/>
  <c r="AJ139" i="33"/>
  <c r="AP34" i="43"/>
  <c r="AP61" i="43"/>
  <c r="AC73" i="33"/>
  <c r="AJ73" i="33"/>
  <c r="AP73" i="33"/>
  <c r="AE11" i="32"/>
  <c r="AL11" i="32"/>
  <c r="AQ11" i="32"/>
  <c r="AB122" i="32"/>
  <c r="AI122" i="32"/>
  <c r="AB124" i="32"/>
  <c r="AI124" i="32"/>
  <c r="AE77" i="32"/>
  <c r="AL77" i="32"/>
  <c r="AQ77" i="32"/>
  <c r="AB213" i="32"/>
  <c r="AI213" i="32"/>
  <c r="AE78" i="32"/>
  <c r="AL78" i="32"/>
  <c r="AQ78" i="32"/>
  <c r="AP121" i="32"/>
  <c r="AD55" i="32"/>
  <c r="AK55" i="32"/>
  <c r="AC10" i="32"/>
  <c r="AJ10" i="32"/>
  <c r="AP10" i="32"/>
  <c r="AE269" i="32"/>
  <c r="AL269" i="32"/>
  <c r="AQ269" i="32"/>
  <c r="AD192" i="32"/>
  <c r="AK192" i="32"/>
  <c r="AB192" i="32"/>
  <c r="AI192" i="32"/>
  <c r="AD56" i="32"/>
  <c r="AK56" i="32"/>
  <c r="AD94" i="33"/>
  <c r="AK94" i="33"/>
  <c r="AD51" i="33"/>
  <c r="AK51" i="33"/>
  <c r="S52" i="33"/>
  <c r="AM52" i="33"/>
  <c r="AE115" i="33"/>
  <c r="AL115" i="33"/>
  <c r="AQ115" i="33"/>
  <c r="AA139" i="33"/>
  <c r="AH139" i="33"/>
  <c r="AO37" i="43"/>
  <c r="AD170" i="32"/>
  <c r="AK170" i="32"/>
  <c r="S99" i="32"/>
  <c r="AM99" i="32"/>
  <c r="AP10" i="43"/>
  <c r="AP35" i="43"/>
  <c r="AO11" i="43"/>
  <c r="AO58" i="43"/>
  <c r="AP11" i="43"/>
  <c r="AP12" i="42"/>
  <c r="AP61" i="42"/>
  <c r="AP36" i="43"/>
  <c r="AO33" i="43"/>
  <c r="AP8" i="43"/>
  <c r="S169" i="32"/>
  <c r="AM169" i="32"/>
  <c r="AD54" i="32"/>
  <c r="AK54" i="32"/>
  <c r="AC8" i="32"/>
  <c r="AJ8" i="32"/>
  <c r="AE259" i="32"/>
  <c r="AL259" i="32"/>
  <c r="AQ259" i="32"/>
  <c r="AB78" i="32"/>
  <c r="AI78" i="32"/>
  <c r="AO78" i="32"/>
  <c r="AB54" i="32"/>
  <c r="AI54" i="32"/>
  <c r="AB262" i="32"/>
  <c r="AI262" i="32"/>
  <c r="AO262" i="32"/>
  <c r="AC259" i="32"/>
  <c r="AJ259" i="32"/>
  <c r="AP54" i="32"/>
  <c r="AC266" i="32"/>
  <c r="AJ266" i="32"/>
  <c r="S126" i="32"/>
  <c r="AM126" i="32"/>
  <c r="AC147" i="32"/>
  <c r="AJ147" i="32"/>
  <c r="AD77" i="32"/>
  <c r="AK77" i="32"/>
  <c r="AP77" i="32"/>
  <c r="AC268" i="32"/>
  <c r="AJ268" i="32"/>
  <c r="AC236" i="32"/>
  <c r="AJ236" i="32"/>
  <c r="AE170" i="32"/>
  <c r="AL170" i="32"/>
  <c r="AQ170" i="32"/>
  <c r="AB125" i="32"/>
  <c r="AI125" i="32"/>
  <c r="AC125" i="32"/>
  <c r="AJ125" i="32"/>
  <c r="AE32" i="32"/>
  <c r="AL32" i="32"/>
  <c r="AQ32" i="32"/>
  <c r="AC32" i="32"/>
  <c r="AJ32" i="32"/>
  <c r="AP32" i="32"/>
  <c r="AB170" i="32"/>
  <c r="AI170" i="32"/>
  <c r="AE122" i="32"/>
  <c r="AL122" i="32"/>
  <c r="AQ122" i="32"/>
  <c r="AB259" i="32"/>
  <c r="AI259" i="32"/>
  <c r="S138" i="33"/>
  <c r="AM138" i="33"/>
  <c r="S215" i="32"/>
  <c r="AM215" i="32"/>
  <c r="S214" i="32"/>
  <c r="AM214" i="32"/>
  <c r="S8" i="32"/>
  <c r="AM8" i="32"/>
  <c r="S268" i="32"/>
  <c r="AM268" i="32"/>
  <c r="S33" i="32"/>
  <c r="AM33" i="32"/>
  <c r="S269" i="32"/>
  <c r="AM269" i="32"/>
  <c r="S55" i="32"/>
  <c r="AM55" i="32"/>
  <c r="S123" i="32"/>
  <c r="AM123" i="32"/>
  <c r="S121" i="32"/>
  <c r="AM121" i="32"/>
  <c r="S73" i="33"/>
  <c r="AM73" i="33"/>
  <c r="S261" i="32"/>
  <c r="AM261" i="32"/>
  <c r="S264" i="32"/>
  <c r="AM264" i="32"/>
  <c r="S10" i="32"/>
  <c r="AM10" i="32"/>
  <c r="AA260" i="32"/>
  <c r="AH260" i="32"/>
  <c r="S148" i="32"/>
  <c r="AM148" i="32"/>
  <c r="S78" i="32"/>
  <c r="AM78" i="32"/>
  <c r="S236" i="32"/>
  <c r="AM236" i="32"/>
  <c r="S262" i="32"/>
  <c r="AM262" i="32"/>
  <c r="S56" i="32"/>
  <c r="AM56" i="32"/>
  <c r="AA137" i="33"/>
  <c r="AH137" i="33"/>
  <c r="S51" i="33"/>
  <c r="AM51" i="33"/>
  <c r="S29" i="33"/>
  <c r="AM29" i="33"/>
  <c r="S213" i="32"/>
  <c r="AM213" i="32"/>
  <c r="S263" i="32"/>
  <c r="AM263" i="32"/>
  <c r="S237" i="32"/>
  <c r="AM237" i="32"/>
  <c r="S170" i="32"/>
  <c r="AM170" i="32"/>
  <c r="S11" i="32"/>
  <c r="AM11" i="32"/>
  <c r="S32" i="32"/>
  <c r="AM32" i="32"/>
  <c r="S266" i="32"/>
  <c r="AM266" i="32"/>
  <c r="S265" i="32"/>
  <c r="AM265" i="32"/>
  <c r="S259" i="32"/>
  <c r="AM259" i="32"/>
  <c r="S137" i="33"/>
  <c r="AM137" i="33"/>
  <c r="S139" i="33"/>
  <c r="AM139" i="33"/>
  <c r="S125" i="32"/>
  <c r="AM125" i="32"/>
  <c r="S122" i="32"/>
  <c r="AM122" i="32"/>
  <c r="S9" i="32"/>
  <c r="AM9" i="32"/>
  <c r="S124" i="32"/>
  <c r="AM124" i="32"/>
  <c r="S54" i="32"/>
  <c r="AM54" i="32"/>
  <c r="S94" i="33"/>
  <c r="AM94" i="33"/>
  <c r="S116" i="33"/>
  <c r="AM116" i="33"/>
  <c r="S8" i="33"/>
  <c r="AM8" i="33"/>
  <c r="S115" i="33"/>
  <c r="AM115" i="33"/>
  <c r="AA125" i="32"/>
  <c r="AH125" i="32"/>
  <c r="AO125" i="32"/>
  <c r="S77" i="32"/>
  <c r="AM77" i="32"/>
  <c r="S260" i="32"/>
  <c r="AM260" i="32"/>
  <c r="S238" i="32"/>
  <c r="AM238" i="32"/>
  <c r="S147" i="32"/>
  <c r="AM147" i="32"/>
  <c r="S192" i="32"/>
  <c r="AM192" i="32"/>
  <c r="S30" i="33"/>
  <c r="AM30" i="33"/>
  <c r="AD125" i="32"/>
  <c r="AK125" i="32"/>
  <c r="AA8" i="32"/>
  <c r="AH8" i="32"/>
  <c r="AC78" i="32"/>
  <c r="AJ78" i="32"/>
  <c r="AD11" i="32"/>
  <c r="AK11" i="32"/>
  <c r="AP11" i="32"/>
  <c r="AA9" i="32"/>
  <c r="AH9" i="32"/>
  <c r="AO9" i="32"/>
  <c r="AA29" i="33"/>
  <c r="AH29" i="33"/>
  <c r="AC29" i="33"/>
  <c r="AJ29" i="33"/>
  <c r="AB29" i="33"/>
  <c r="AI29" i="33"/>
  <c r="AE29" i="33"/>
  <c r="AL29" i="33"/>
  <c r="AQ29" i="33"/>
  <c r="AD29" i="33"/>
  <c r="AK29" i="33"/>
  <c r="AD263" i="32"/>
  <c r="AK263" i="32"/>
  <c r="AA263" i="32"/>
  <c r="AH263" i="32"/>
  <c r="AE126" i="32"/>
  <c r="AL126" i="32"/>
  <c r="AQ126" i="32"/>
  <c r="AA99" i="32"/>
  <c r="AH99" i="32"/>
  <c r="AD191" i="32"/>
  <c r="AK191" i="32"/>
  <c r="AB191" i="32"/>
  <c r="AI191" i="32"/>
  <c r="AB268" i="32"/>
  <c r="AI268" i="32"/>
  <c r="AA268" i="32"/>
  <c r="AH268" i="32"/>
  <c r="AD124" i="32"/>
  <c r="AK124" i="32"/>
  <c r="AA124" i="32"/>
  <c r="AH124" i="32"/>
  <c r="AC55" i="32"/>
  <c r="AJ55" i="32"/>
  <c r="AE121" i="32"/>
  <c r="AL121" i="32"/>
  <c r="AQ121" i="32"/>
  <c r="AA33" i="32"/>
  <c r="AH33" i="32"/>
  <c r="AO33" i="32"/>
  <c r="AE138" i="33"/>
  <c r="AL138" i="33"/>
  <c r="AQ138" i="33"/>
  <c r="AA138" i="33"/>
  <c r="AH138" i="33"/>
  <c r="AP139" i="33"/>
  <c r="AA8" i="33"/>
  <c r="AH8" i="33"/>
  <c r="AO8" i="33"/>
  <c r="AB116" i="33"/>
  <c r="AI116" i="33"/>
  <c r="AD115" i="33"/>
  <c r="AK115" i="33"/>
  <c r="AP115" i="33"/>
  <c r="AC52" i="33"/>
  <c r="AJ52" i="33"/>
  <c r="AP52" i="33"/>
  <c r="AA116" i="33"/>
  <c r="AH116" i="33"/>
  <c r="AA51" i="33"/>
  <c r="AH51" i="33"/>
  <c r="AC8" i="33"/>
  <c r="AJ8" i="33"/>
  <c r="AP8" i="33"/>
  <c r="AE116" i="33"/>
  <c r="AL116" i="33"/>
  <c r="AQ116" i="33"/>
  <c r="AO115" i="33"/>
  <c r="AO192" i="32"/>
  <c r="AC214" i="32"/>
  <c r="AJ214" i="32"/>
  <c r="AC124" i="32"/>
  <c r="AJ124" i="32"/>
  <c r="AP124" i="32"/>
  <c r="AB264" i="32"/>
  <c r="AI264" i="32"/>
  <c r="AD8" i="32"/>
  <c r="AK8" i="32"/>
  <c r="AA32" i="32"/>
  <c r="AH32" i="32"/>
  <c r="AA54" i="32"/>
  <c r="AH54" i="32"/>
  <c r="AO123" i="32"/>
  <c r="AA264" i="32"/>
  <c r="AH264" i="32"/>
  <c r="AO264" i="32"/>
  <c r="AA214" i="32"/>
  <c r="AH214" i="32"/>
  <c r="AO214" i="32"/>
  <c r="AA261" i="32"/>
  <c r="AH261" i="32"/>
  <c r="AC99" i="32"/>
  <c r="AJ99" i="32"/>
  <c r="AP122" i="32"/>
  <c r="AO77" i="32"/>
  <c r="AA191" i="32"/>
  <c r="AH191" i="32"/>
  <c r="AC264" i="32"/>
  <c r="AJ264" i="32"/>
  <c r="AP264" i="32"/>
  <c r="AE191" i="32"/>
  <c r="AL191" i="32"/>
  <c r="AQ191" i="32"/>
  <c r="AO147" i="32"/>
  <c r="AD33" i="32"/>
  <c r="AK33" i="32"/>
  <c r="AP33" i="32"/>
  <c r="AE30" i="33"/>
  <c r="AL30" i="33"/>
  <c r="AQ30" i="33"/>
  <c r="AD138" i="33"/>
  <c r="AK138" i="33"/>
  <c r="AP138" i="33"/>
  <c r="AC51" i="33"/>
  <c r="AJ51" i="33"/>
  <c r="AP51" i="33"/>
  <c r="AE52" i="33"/>
  <c r="AL52" i="33"/>
  <c r="AQ52" i="33"/>
  <c r="AB51" i="33"/>
  <c r="AI51" i="33"/>
  <c r="AO73" i="33"/>
  <c r="AO139" i="33"/>
  <c r="AD30" i="33"/>
  <c r="AK30" i="33"/>
  <c r="AB137" i="33"/>
  <c r="AI137" i="33"/>
  <c r="AB138" i="33"/>
  <c r="AI138" i="33"/>
  <c r="AC94" i="33"/>
  <c r="AJ94" i="33"/>
  <c r="AP94" i="33"/>
  <c r="AC137" i="33"/>
  <c r="AJ137" i="33"/>
  <c r="AB52" i="33"/>
  <c r="AI52" i="33"/>
  <c r="AA52" i="33"/>
  <c r="AH52" i="33"/>
  <c r="AD137" i="33"/>
  <c r="AK137" i="33"/>
  <c r="AC30" i="33"/>
  <c r="AJ30" i="33"/>
  <c r="AP30" i="33"/>
  <c r="AA94" i="33"/>
  <c r="AH94" i="33"/>
  <c r="AO94" i="33"/>
  <c r="AP116" i="33"/>
  <c r="AB30" i="33"/>
  <c r="AI30" i="33"/>
  <c r="AO30" i="33"/>
  <c r="AA267" i="32"/>
  <c r="AH267" i="32"/>
  <c r="AO267" i="32"/>
  <c r="AD261" i="32"/>
  <c r="AK261" i="32"/>
  <c r="AP261" i="32"/>
  <c r="AC100" i="32"/>
  <c r="AJ100" i="32"/>
  <c r="AP100" i="32"/>
  <c r="AC238" i="32"/>
  <c r="AJ238" i="32"/>
  <c r="AE260" i="32"/>
  <c r="AL260" i="32"/>
  <c r="AQ260" i="32"/>
  <c r="AD213" i="32"/>
  <c r="AK213" i="32"/>
  <c r="AP213" i="32"/>
  <c r="AP259" i="32"/>
  <c r="AO54" i="32"/>
  <c r="AD148" i="32"/>
  <c r="AK148" i="32"/>
  <c r="AP148" i="32"/>
  <c r="AP268" i="32"/>
  <c r="AO124" i="32"/>
  <c r="AP214" i="32"/>
  <c r="AE264" i="32"/>
  <c r="AL264" i="32"/>
  <c r="AQ264" i="32"/>
  <c r="AC267" i="32"/>
  <c r="AJ267" i="32"/>
  <c r="AB126" i="32"/>
  <c r="AI126" i="32"/>
  <c r="AB100" i="32"/>
  <c r="AI100" i="32"/>
  <c r="AC126" i="32"/>
  <c r="AJ126" i="32"/>
  <c r="AP126" i="32"/>
  <c r="AB266" i="32"/>
  <c r="AI266" i="32"/>
  <c r="AO259" i="32"/>
  <c r="AO170" i="32"/>
  <c r="AB169" i="32"/>
  <c r="AI169" i="32"/>
  <c r="AE9" i="32"/>
  <c r="AL9" i="32"/>
  <c r="AQ9" i="32"/>
  <c r="AA126" i="32"/>
  <c r="AH126" i="32"/>
  <c r="AA266" i="32"/>
  <c r="AH266" i="32"/>
  <c r="AC237" i="32"/>
  <c r="AJ237" i="32"/>
  <c r="AP237" i="32"/>
  <c r="AB215" i="32"/>
  <c r="AI215" i="32"/>
  <c r="AC191" i="32"/>
  <c r="AJ191" i="32"/>
  <c r="AE169" i="32"/>
  <c r="AL169" i="32"/>
  <c r="AQ169" i="32"/>
  <c r="AA265" i="32"/>
  <c r="AH265" i="32"/>
  <c r="AO265" i="32"/>
  <c r="AC169" i="32"/>
  <c r="AJ169" i="32"/>
  <c r="AP169" i="32"/>
  <c r="AO121" i="32"/>
  <c r="AE100" i="32"/>
  <c r="AL100" i="32"/>
  <c r="AQ100" i="32"/>
  <c r="AD238" i="32"/>
  <c r="AK238" i="32"/>
  <c r="AA236" i="32"/>
  <c r="AH236" i="32"/>
  <c r="AO236" i="32"/>
  <c r="AB269" i="32"/>
  <c r="AI269" i="32"/>
  <c r="AO269" i="32"/>
  <c r="AC263" i="32"/>
  <c r="AJ263" i="32"/>
  <c r="AA55" i="32"/>
  <c r="AH55" i="32"/>
  <c r="AO55" i="32"/>
  <c r="AE123" i="32"/>
  <c r="AL123" i="32"/>
  <c r="AQ123" i="32"/>
  <c r="AD267" i="32"/>
  <c r="AK267" i="32"/>
  <c r="AB238" i="32"/>
  <c r="AI238" i="32"/>
  <c r="AO263" i="32"/>
  <c r="AA148" i="32"/>
  <c r="AH148" i="32"/>
  <c r="AC215" i="32"/>
  <c r="AJ215" i="32"/>
  <c r="AP215" i="32"/>
  <c r="AA169" i="32"/>
  <c r="AH169" i="32"/>
  <c r="AO169" i="32"/>
  <c r="AP260" i="32"/>
  <c r="AP170" i="32"/>
  <c r="AO191" i="32"/>
  <c r="AA213" i="32"/>
  <c r="AH213" i="32"/>
  <c r="AO213" i="32"/>
  <c r="AB8" i="32"/>
  <c r="AI8" i="32"/>
  <c r="AO8" i="32"/>
  <c r="AE267" i="32"/>
  <c r="AL267" i="32"/>
  <c r="AQ267" i="32"/>
  <c r="AE266" i="32"/>
  <c r="AL266" i="32"/>
  <c r="AQ266" i="32"/>
  <c r="AP269" i="32"/>
  <c r="AD147" i="32"/>
  <c r="AK147" i="32"/>
  <c r="AP147" i="32"/>
  <c r="AE99" i="32"/>
  <c r="AL99" i="32"/>
  <c r="AQ99" i="32"/>
  <c r="AB261" i="32"/>
  <c r="AI261" i="32"/>
  <c r="AA100" i="32"/>
  <c r="AH100" i="32"/>
  <c r="AO100" i="32"/>
  <c r="AE261" i="32"/>
  <c r="AL261" i="32"/>
  <c r="AQ261" i="32"/>
  <c r="AA122" i="32"/>
  <c r="AH122" i="32"/>
  <c r="AO122" i="32"/>
  <c r="AP78" i="32"/>
  <c r="AD262" i="32"/>
  <c r="AK262" i="32"/>
  <c r="AP262" i="32"/>
  <c r="AE268" i="32"/>
  <c r="AL268" i="32"/>
  <c r="AQ268" i="32"/>
  <c r="AB148" i="32"/>
  <c r="AI148" i="32"/>
  <c r="AO260" i="32"/>
  <c r="AA238" i="32"/>
  <c r="AH238" i="32"/>
  <c r="AP55" i="32"/>
  <c r="AB10" i="32"/>
  <c r="AI10" i="32"/>
  <c r="AO11" i="32"/>
  <c r="AB99" i="32"/>
  <c r="AI99" i="32"/>
  <c r="AP265" i="32"/>
  <c r="AA237" i="32"/>
  <c r="AH237" i="32"/>
  <c r="AO237" i="32"/>
  <c r="AD236" i="32"/>
  <c r="AK236" i="32"/>
  <c r="AP99" i="32"/>
  <c r="AA10" i="32"/>
  <c r="AH10" i="32"/>
  <c r="AA215" i="32"/>
  <c r="AH215" i="32"/>
  <c r="AO215" i="32"/>
  <c r="AO32" i="32"/>
  <c r="AO56" i="32"/>
  <c r="AP9" i="32"/>
  <c r="AE10" i="32"/>
  <c r="AL10" i="32"/>
  <c r="AQ10" i="32"/>
  <c r="AP266" i="32"/>
  <c r="AP192" i="32"/>
  <c r="AO62" i="31"/>
  <c r="AO33" i="31"/>
  <c r="AA11" i="31"/>
  <c r="AH11" i="31"/>
  <c r="AO35" i="31"/>
  <c r="AO36" i="31"/>
  <c r="AO34" i="31"/>
  <c r="AB11" i="31"/>
  <c r="AI11" i="31"/>
  <c r="AD11" i="31"/>
  <c r="AK11" i="31"/>
  <c r="AP11" i="31"/>
  <c r="AE11" i="31"/>
  <c r="AL11" i="31"/>
  <c r="AQ11" i="31"/>
  <c r="AP59" i="31"/>
  <c r="AD9" i="31"/>
  <c r="AK9" i="31"/>
  <c r="AP9" i="31"/>
  <c r="AP37" i="31"/>
  <c r="AP33" i="31"/>
  <c r="AO37" i="31"/>
  <c r="AE9" i="31"/>
  <c r="AL9" i="31"/>
  <c r="AQ9" i="31"/>
  <c r="AB9" i="31"/>
  <c r="AI9" i="31"/>
  <c r="AP35" i="31"/>
  <c r="AA9" i="31"/>
  <c r="AH9" i="31"/>
  <c r="AP60" i="31"/>
  <c r="AO60" i="31"/>
  <c r="AO58" i="31"/>
  <c r="AA10" i="31"/>
  <c r="AH10" i="31"/>
  <c r="AE10" i="31"/>
  <c r="AL10" i="31"/>
  <c r="AQ10" i="31"/>
  <c r="AD10" i="31"/>
  <c r="AK10" i="31"/>
  <c r="AC10" i="31"/>
  <c r="AJ10" i="31"/>
  <c r="AB10" i="31"/>
  <c r="AI10" i="31"/>
  <c r="AA12" i="31"/>
  <c r="AH12" i="31"/>
  <c r="AO12" i="31"/>
  <c r="AE12" i="31"/>
  <c r="AL12" i="31"/>
  <c r="AQ12" i="31"/>
  <c r="AD12" i="31"/>
  <c r="AK12" i="31"/>
  <c r="AC12" i="31"/>
  <c r="AJ12" i="31"/>
  <c r="AA8" i="31"/>
  <c r="AH8" i="31"/>
  <c r="AO8" i="31"/>
  <c r="AE8" i="31"/>
  <c r="AL8" i="31"/>
  <c r="AQ8" i="31"/>
  <c r="AD8" i="31"/>
  <c r="AK8" i="31"/>
  <c r="AC8" i="31"/>
  <c r="AJ8" i="31"/>
  <c r="AO59" i="31"/>
  <c r="AP58" i="31"/>
  <c r="AO61" i="31"/>
  <c r="AO116" i="33"/>
  <c r="AO268" i="32"/>
  <c r="AP29" i="33"/>
  <c r="AO29" i="33"/>
  <c r="AP236" i="32"/>
  <c r="AO261" i="32"/>
  <c r="AP191" i="32"/>
  <c r="AO51" i="33"/>
  <c r="AP56" i="32"/>
  <c r="AP263" i="32"/>
  <c r="AP125" i="32"/>
  <c r="AO137" i="33"/>
  <c r="AP8" i="32"/>
  <c r="AO266" i="32"/>
  <c r="AO99" i="32"/>
  <c r="AO10" i="32"/>
  <c r="AO138" i="33"/>
  <c r="AP267" i="32"/>
  <c r="AO238" i="32"/>
  <c r="AO126" i="32"/>
  <c r="AO52" i="33"/>
  <c r="AP137" i="33"/>
  <c r="AO148" i="32"/>
  <c r="AP238" i="32"/>
  <c r="AO11" i="31"/>
  <c r="AO9" i="31"/>
  <c r="AP12" i="31"/>
  <c r="AP8" i="31"/>
  <c r="AP10" i="31"/>
  <c r="AO10" i="31"/>
  <c r="Y33" i="7"/>
  <c r="W79" i="7"/>
  <c r="Y149" i="7"/>
  <c r="X127" i="7"/>
  <c r="W150" i="7"/>
  <c r="Y152" i="7"/>
  <c r="V57" i="7"/>
  <c r="AF57" i="7"/>
  <c r="AE57" i="7"/>
  <c r="AL57" i="7"/>
  <c r="AQ57" i="7"/>
  <c r="V124" i="7"/>
  <c r="AF124" i="7"/>
  <c r="AA124" i="7"/>
  <c r="AH124" i="7"/>
  <c r="Y57" i="7"/>
  <c r="AD57" i="7"/>
  <c r="AK57" i="7"/>
  <c r="AF56" i="7"/>
  <c r="AE56" i="7"/>
  <c r="AL56" i="7"/>
  <c r="AQ56" i="7"/>
  <c r="V56" i="7"/>
  <c r="W33" i="7"/>
  <c r="AF149" i="7"/>
  <c r="AD149" i="7"/>
  <c r="AK149" i="7"/>
  <c r="V149" i="7"/>
  <c r="W35" i="7"/>
  <c r="V126" i="7"/>
  <c r="AF126" i="7"/>
  <c r="AE126" i="7"/>
  <c r="AL126" i="7"/>
  <c r="AQ126" i="7"/>
  <c r="X101" i="7"/>
  <c r="AF151" i="7"/>
  <c r="AE151" i="7"/>
  <c r="AL151" i="7"/>
  <c r="AQ151" i="7"/>
  <c r="V151" i="7"/>
  <c r="W125" i="7"/>
  <c r="X57" i="7"/>
  <c r="AC57" i="7"/>
  <c r="AJ57" i="7"/>
  <c r="W128" i="7"/>
  <c r="Y124" i="7"/>
  <c r="AD124" i="7"/>
  <c r="AK124" i="7"/>
  <c r="X58" i="7"/>
  <c r="Y35" i="7"/>
  <c r="V58" i="7"/>
  <c r="AF58" i="7"/>
  <c r="AE58" i="7"/>
  <c r="AL58" i="7"/>
  <c r="AQ58" i="7"/>
  <c r="X151" i="7"/>
  <c r="AC151" i="7"/>
  <c r="AJ151" i="7"/>
  <c r="X128" i="7"/>
  <c r="Y150" i="7"/>
  <c r="AF33" i="7"/>
  <c r="AD33" i="7"/>
  <c r="AK33" i="7"/>
  <c r="V33" i="7"/>
  <c r="Y127" i="7"/>
  <c r="W34" i="7"/>
  <c r="W102" i="7"/>
  <c r="V128" i="7"/>
  <c r="AF128" i="7"/>
  <c r="AA128" i="7"/>
  <c r="AH128" i="7"/>
  <c r="X124" i="7"/>
  <c r="W152" i="7"/>
  <c r="W127" i="7"/>
  <c r="X149" i="7"/>
  <c r="Y123" i="7"/>
  <c r="V79" i="7"/>
  <c r="AF79" i="7"/>
  <c r="AB79" i="7"/>
  <c r="AI79" i="7"/>
  <c r="AF125" i="7"/>
  <c r="AA125" i="7"/>
  <c r="AH125" i="7"/>
  <c r="V125" i="7"/>
  <c r="W123" i="7"/>
  <c r="W58" i="7"/>
  <c r="X35" i="7"/>
  <c r="V34" i="7"/>
  <c r="AF34" i="7"/>
  <c r="AA34" i="7"/>
  <c r="AH34" i="7"/>
  <c r="V102" i="7"/>
  <c r="AF102" i="7"/>
  <c r="AE102" i="7"/>
  <c r="AL102" i="7"/>
  <c r="AQ102" i="7"/>
  <c r="V152" i="7"/>
  <c r="AF152" i="7"/>
  <c r="AD152" i="7"/>
  <c r="AK152" i="7"/>
  <c r="AF35" i="7"/>
  <c r="AA35" i="7"/>
  <c r="AH35" i="7"/>
  <c r="V35" i="7"/>
  <c r="X102" i="7"/>
  <c r="AF127" i="7"/>
  <c r="AC127" i="7"/>
  <c r="AJ127" i="7"/>
  <c r="V127" i="7"/>
  <c r="W149" i="7"/>
  <c r="X123" i="7"/>
  <c r="Y101" i="7"/>
  <c r="W124" i="7"/>
  <c r="Y80" i="7"/>
  <c r="X80" i="7"/>
  <c r="Y102" i="7"/>
  <c r="X126" i="7"/>
  <c r="AC126" i="7"/>
  <c r="AJ126" i="7"/>
  <c r="AF123" i="7"/>
  <c r="AA123" i="7"/>
  <c r="AH123" i="7"/>
  <c r="V123" i="7"/>
  <c r="W101" i="7"/>
  <c r="X79" i="7"/>
  <c r="Y56" i="7"/>
  <c r="AE33" i="7"/>
  <c r="AL33" i="7"/>
  <c r="AQ33" i="7"/>
  <c r="X33" i="7"/>
  <c r="Y79" i="7"/>
  <c r="X152" i="7"/>
  <c r="Y126" i="7"/>
  <c r="AD126" i="7"/>
  <c r="AK126" i="7"/>
  <c r="W56" i="7"/>
  <c r="AB56" i="7"/>
  <c r="AI56" i="7"/>
  <c r="Y58" i="7"/>
  <c r="Y125" i="7"/>
  <c r="Y151" i="7"/>
  <c r="AE125" i="7"/>
  <c r="AL125" i="7"/>
  <c r="AQ125" i="7"/>
  <c r="Y34" i="7"/>
  <c r="V150" i="7"/>
  <c r="AF150" i="7"/>
  <c r="AB150" i="7"/>
  <c r="AI150" i="7"/>
  <c r="Y128" i="7"/>
  <c r="W80" i="7"/>
  <c r="W126" i="7"/>
  <c r="AB126" i="7"/>
  <c r="AI126" i="7"/>
  <c r="X150" i="7"/>
  <c r="W151" i="7"/>
  <c r="X125" i="7"/>
  <c r="AC125" i="7"/>
  <c r="AJ125" i="7"/>
  <c r="AF80" i="7"/>
  <c r="AE80" i="7"/>
  <c r="AL80" i="7"/>
  <c r="AQ80" i="7"/>
  <c r="V80" i="7"/>
  <c r="W57" i="7"/>
  <c r="AB57" i="7"/>
  <c r="AI57" i="7"/>
  <c r="X34" i="7"/>
  <c r="AF101" i="7"/>
  <c r="AA101" i="7"/>
  <c r="AH101" i="7"/>
  <c r="V101" i="7"/>
  <c r="X56" i="7"/>
  <c r="AC56" i="7"/>
  <c r="AJ56" i="7"/>
  <c r="AF9" i="7"/>
  <c r="AA9" i="7"/>
  <c r="AH9" i="7"/>
  <c r="V9" i="7"/>
  <c r="X12" i="7"/>
  <c r="X11" i="7"/>
  <c r="AF12" i="7"/>
  <c r="AC12" i="7"/>
  <c r="AJ12" i="7"/>
  <c r="V12" i="7"/>
  <c r="Y8" i="7"/>
  <c r="V8" i="7"/>
  <c r="AF8" i="7"/>
  <c r="AD8" i="7"/>
  <c r="AK8" i="7"/>
  <c r="W8" i="7"/>
  <c r="W9" i="7"/>
  <c r="AB9" i="7"/>
  <c r="AI9" i="7"/>
  <c r="X10" i="7"/>
  <c r="X9" i="7"/>
  <c r="V11" i="7"/>
  <c r="AF11" i="7"/>
  <c r="AA11" i="7"/>
  <c r="AH11" i="7"/>
  <c r="W11" i="7"/>
  <c r="W10" i="7"/>
  <c r="Y11" i="7"/>
  <c r="Y10" i="7"/>
  <c r="X8" i="7"/>
  <c r="W12" i="7"/>
  <c r="V10" i="7"/>
  <c r="AF10" i="7"/>
  <c r="AC10" i="7"/>
  <c r="AJ10" i="7"/>
  <c r="Y12" i="7"/>
  <c r="Y9" i="7"/>
  <c r="S12" i="7"/>
  <c r="AM12" i="7"/>
  <c r="AD58" i="7"/>
  <c r="AK58" i="7"/>
  <c r="AC124" i="7"/>
  <c r="AJ124" i="7"/>
  <c r="AP124" i="7"/>
  <c r="AE149" i="7"/>
  <c r="AL149" i="7"/>
  <c r="AQ149" i="7"/>
  <c r="AD128" i="7"/>
  <c r="AK128" i="7"/>
  <c r="AD151" i="7"/>
  <c r="AK151" i="7"/>
  <c r="AB124" i="7"/>
  <c r="AI124" i="7"/>
  <c r="AO124" i="7"/>
  <c r="AD56" i="7"/>
  <c r="AK56" i="7"/>
  <c r="AE124" i="7"/>
  <c r="AL124" i="7"/>
  <c r="AQ124" i="7"/>
  <c r="AA127" i="7"/>
  <c r="AH127" i="7"/>
  <c r="AE79" i="7"/>
  <c r="AL79" i="7"/>
  <c r="AQ79" i="7"/>
  <c r="S150" i="7"/>
  <c r="AM150" i="7"/>
  <c r="AP57" i="7"/>
  <c r="AB151" i="7"/>
  <c r="AI151" i="7"/>
  <c r="AE152" i="7"/>
  <c r="AL152" i="7"/>
  <c r="AQ152" i="7"/>
  <c r="AC33" i="7"/>
  <c r="AJ33" i="7"/>
  <c r="AP33" i="7"/>
  <c r="AC150" i="7"/>
  <c r="AJ150" i="7"/>
  <c r="AB101" i="7"/>
  <c r="AI101" i="7"/>
  <c r="AO101" i="7"/>
  <c r="AB149" i="7"/>
  <c r="AI149" i="7"/>
  <c r="AB58" i="7"/>
  <c r="AI58" i="7"/>
  <c r="AC35" i="7"/>
  <c r="AJ35" i="7"/>
  <c r="AC149" i="7"/>
  <c r="AJ149" i="7"/>
  <c r="AP149" i="7"/>
  <c r="S10" i="7"/>
  <c r="AM10" i="7"/>
  <c r="S8" i="7"/>
  <c r="AM8" i="7"/>
  <c r="AE150" i="7"/>
  <c r="AL150" i="7"/>
  <c r="AQ150" i="7"/>
  <c r="S79" i="7"/>
  <c r="AM79" i="7"/>
  <c r="AA149" i="7"/>
  <c r="AH149" i="7"/>
  <c r="AE101" i="7"/>
  <c r="AL101" i="7"/>
  <c r="AQ101" i="7"/>
  <c r="AA58" i="7"/>
  <c r="AH58" i="7"/>
  <c r="AA151" i="7"/>
  <c r="AH151" i="7"/>
  <c r="AO151" i="7"/>
  <c r="S126" i="7"/>
  <c r="AM126" i="7"/>
  <c r="S57" i="7"/>
  <c r="AM57" i="7"/>
  <c r="S9" i="7"/>
  <c r="AM9" i="7"/>
  <c r="AC34" i="7"/>
  <c r="AJ34" i="7"/>
  <c r="AD34" i="7"/>
  <c r="AK34" i="7"/>
  <c r="S123" i="7"/>
  <c r="AM123" i="7"/>
  <c r="S102" i="7"/>
  <c r="AM102" i="7"/>
  <c r="S58" i="7"/>
  <c r="AM58" i="7"/>
  <c r="S151" i="7"/>
  <c r="AM151" i="7"/>
  <c r="S125" i="7"/>
  <c r="AM125" i="7"/>
  <c r="AB34" i="7"/>
  <c r="AI34" i="7"/>
  <c r="AO34" i="7"/>
  <c r="S124" i="7"/>
  <c r="AM124" i="7"/>
  <c r="AE123" i="7"/>
  <c r="AL123" i="7"/>
  <c r="AQ123" i="7"/>
  <c r="AC152" i="7"/>
  <c r="AJ152" i="7"/>
  <c r="AP152" i="7"/>
  <c r="AD79" i="7"/>
  <c r="AK79" i="7"/>
  <c r="AC79" i="7"/>
  <c r="AJ79" i="7"/>
  <c r="AE128" i="7"/>
  <c r="AL128" i="7"/>
  <c r="AQ128" i="7"/>
  <c r="S127" i="7"/>
  <c r="AM127" i="7"/>
  <c r="S35" i="7"/>
  <c r="AM35" i="7"/>
  <c r="AA152" i="7"/>
  <c r="AH152" i="7"/>
  <c r="S34" i="7"/>
  <c r="AM34" i="7"/>
  <c r="AB152" i="7"/>
  <c r="AI152" i="7"/>
  <c r="AO152" i="7"/>
  <c r="AE34" i="7"/>
  <c r="AL34" i="7"/>
  <c r="AQ34" i="7"/>
  <c r="S33" i="7"/>
  <c r="AM33" i="7"/>
  <c r="S56" i="7"/>
  <c r="AM56" i="7"/>
  <c r="S11" i="7"/>
  <c r="AM11" i="7"/>
  <c r="S101" i="7"/>
  <c r="AM101" i="7"/>
  <c r="S149" i="7"/>
  <c r="AM149" i="7"/>
  <c r="S80" i="7"/>
  <c r="AM80" i="7"/>
  <c r="AD125" i="7"/>
  <c r="AK125" i="7"/>
  <c r="AP125" i="7"/>
  <c r="AD101" i="7"/>
  <c r="AK101" i="7"/>
  <c r="S152" i="7"/>
  <c r="AM152" i="7"/>
  <c r="AE35" i="7"/>
  <c r="AL35" i="7"/>
  <c r="AQ35" i="7"/>
  <c r="AA79" i="7"/>
  <c r="AH79" i="7"/>
  <c r="AO79" i="7"/>
  <c r="S128" i="7"/>
  <c r="AM128" i="7"/>
  <c r="AC58" i="7"/>
  <c r="AJ58" i="7"/>
  <c r="AP58" i="7"/>
  <c r="AB35" i="7"/>
  <c r="AI35" i="7"/>
  <c r="AO35" i="7"/>
  <c r="AA56" i="7"/>
  <c r="AH56" i="7"/>
  <c r="AO56" i="7"/>
  <c r="AA102" i="7"/>
  <c r="AH102" i="7"/>
  <c r="AD35" i="7"/>
  <c r="AK35" i="7"/>
  <c r="AB128" i="7"/>
  <c r="AI128" i="7"/>
  <c r="AO128" i="7"/>
  <c r="AB33" i="7"/>
  <c r="AI33" i="7"/>
  <c r="AP126" i="7"/>
  <c r="AC80" i="7"/>
  <c r="AJ80" i="7"/>
  <c r="AD80" i="7"/>
  <c r="AK80" i="7"/>
  <c r="AC102" i="7"/>
  <c r="AJ102" i="7"/>
  <c r="AA33" i="7"/>
  <c r="AH33" i="7"/>
  <c r="AO33" i="7"/>
  <c r="AE127" i="7"/>
  <c r="AL127" i="7"/>
  <c r="AQ127" i="7"/>
  <c r="AA57" i="7"/>
  <c r="AH57" i="7"/>
  <c r="AO57" i="7"/>
  <c r="AP56" i="7"/>
  <c r="AA80" i="7"/>
  <c r="AH80" i="7"/>
  <c r="AA150" i="7"/>
  <c r="AH150" i="7"/>
  <c r="AO150" i="7"/>
  <c r="AD102" i="7"/>
  <c r="AK102" i="7"/>
  <c r="AC123" i="7"/>
  <c r="AJ123" i="7"/>
  <c r="AB123" i="7"/>
  <c r="AI123" i="7"/>
  <c r="AO123" i="7"/>
  <c r="AD123" i="7"/>
  <c r="AK123" i="7"/>
  <c r="AB127" i="7"/>
  <c r="AI127" i="7"/>
  <c r="AO58" i="7"/>
  <c r="AA126" i="7"/>
  <c r="AH126" i="7"/>
  <c r="AO126" i="7"/>
  <c r="AO149" i="7"/>
  <c r="AB80" i="7"/>
  <c r="AI80" i="7"/>
  <c r="AB102" i="7"/>
  <c r="AI102" i="7"/>
  <c r="AD127" i="7"/>
  <c r="AK127" i="7"/>
  <c r="AP127" i="7"/>
  <c r="AD150" i="7"/>
  <c r="AK150" i="7"/>
  <c r="AP150" i="7"/>
  <c r="AC128" i="7"/>
  <c r="AJ128" i="7"/>
  <c r="AP128" i="7"/>
  <c r="AP151" i="7"/>
  <c r="AB125" i="7"/>
  <c r="AI125" i="7"/>
  <c r="AO125" i="7"/>
  <c r="AC101" i="7"/>
  <c r="AJ101" i="7"/>
  <c r="AP101" i="7"/>
  <c r="AC8" i="7"/>
  <c r="AJ8" i="7"/>
  <c r="AP8" i="7"/>
  <c r="AE8" i="7"/>
  <c r="AL8" i="7"/>
  <c r="AQ8" i="7"/>
  <c r="AE11" i="7"/>
  <c r="AL11" i="7"/>
  <c r="AQ11" i="7"/>
  <c r="AE10" i="7"/>
  <c r="AL10" i="7"/>
  <c r="AQ10" i="7"/>
  <c r="AD10" i="7"/>
  <c r="AK10" i="7"/>
  <c r="AP10" i="7"/>
  <c r="AE9" i="7"/>
  <c r="AL9" i="7"/>
  <c r="AQ9" i="7"/>
  <c r="AO9" i="7"/>
  <c r="AD9" i="7"/>
  <c r="AK9" i="7"/>
  <c r="AB10" i="7"/>
  <c r="AI10" i="7"/>
  <c r="AC9" i="7"/>
  <c r="AJ9" i="7"/>
  <c r="AC11" i="7"/>
  <c r="AJ11" i="7"/>
  <c r="AB8" i="7"/>
  <c r="AI8" i="7"/>
  <c r="AB12" i="7"/>
  <c r="AI12" i="7"/>
  <c r="AA8" i="7"/>
  <c r="AH8" i="7"/>
  <c r="AA10" i="7"/>
  <c r="AH10" i="7"/>
  <c r="AD11" i="7"/>
  <c r="AK11" i="7"/>
  <c r="AB11" i="7"/>
  <c r="AI11" i="7"/>
  <c r="AO11" i="7"/>
  <c r="AD12" i="7"/>
  <c r="AK12" i="7"/>
  <c r="AP12" i="7"/>
  <c r="AE12" i="7"/>
  <c r="AL12" i="7"/>
  <c r="AQ12" i="7"/>
  <c r="AA12" i="7"/>
  <c r="AH12" i="7"/>
  <c r="AP34" i="7"/>
  <c r="AP35" i="7"/>
  <c r="AO127" i="7"/>
  <c r="AP79" i="7"/>
  <c r="AP102" i="7"/>
  <c r="AP80" i="7"/>
  <c r="AO102" i="7"/>
  <c r="AO80" i="7"/>
  <c r="AP123" i="7"/>
  <c r="AP11" i="7"/>
  <c r="AP9" i="7"/>
  <c r="AO12" i="7"/>
  <c r="AO10" i="7"/>
  <c r="AO8" i="7"/>
</calcChain>
</file>

<file path=xl/sharedStrings.xml><?xml version="1.0" encoding="utf-8"?>
<sst xmlns="http://schemas.openxmlformats.org/spreadsheetml/2006/main" count="1384" uniqueCount="160">
  <si>
    <t>A</t>
  </si>
  <si>
    <t>B</t>
  </si>
  <si>
    <t>C</t>
  </si>
  <si>
    <t>D</t>
  </si>
  <si>
    <t>E</t>
  </si>
  <si>
    <t>A</t>
    <phoneticPr fontId="2"/>
  </si>
  <si>
    <t>B</t>
    <phoneticPr fontId="2"/>
  </si>
  <si>
    <t>C</t>
    <phoneticPr fontId="2"/>
  </si>
  <si>
    <t>D</t>
    <phoneticPr fontId="2"/>
  </si>
  <si>
    <t>E</t>
    <phoneticPr fontId="2"/>
  </si>
  <si>
    <t>1　学習について</t>
  </si>
  <si>
    <t>A. とても思う</t>
  </si>
  <si>
    <t>B. 思う</t>
  </si>
  <si>
    <t>C. あまり思わない</t>
  </si>
  <si>
    <t>D. 思わない</t>
  </si>
  <si>
    <t>E. 分からない</t>
  </si>
  <si>
    <t>平均</t>
    <rPh sb="0" eb="2">
      <t>ヘイキン</t>
    </rPh>
    <phoneticPr fontId="2"/>
  </si>
  <si>
    <t>肯定的</t>
    <rPh sb="0" eb="3">
      <t>コウテイテキ</t>
    </rPh>
    <phoneticPr fontId="2"/>
  </si>
  <si>
    <t>否定的</t>
    <rPh sb="0" eb="3">
      <t>ヒテイテキ</t>
    </rPh>
    <phoneticPr fontId="2"/>
  </si>
  <si>
    <t>わからない</t>
    <phoneticPr fontId="2"/>
  </si>
  <si>
    <t>(1)学ぶことが楽しい</t>
  </si>
  <si>
    <t>(2)先生は、課題（めあて）について、自分で考えたり、友達と考えたりする時間を授業の中でとっている。</t>
  </si>
  <si>
    <t>(3)先生は、黒板の書き方やプリントなどを工夫して、分かりやすい授業をしている。</t>
  </si>
  <si>
    <t>(4)授業では、考えたことを話し合ったり発表し合ったりする機会がある。</t>
  </si>
  <si>
    <t>(5)先生は、映像やタブレットを工夫し、分かりやすい授業をしている。</t>
  </si>
  <si>
    <t>2　生活について</t>
  </si>
  <si>
    <t>(1)私は、学校のきまりを守って、行動している。</t>
  </si>
  <si>
    <t>(2)先生は、学校のきまりを守らない児童に注意している。</t>
  </si>
  <si>
    <t>(3)先生に注意されたことは、理解できる。</t>
  </si>
  <si>
    <t>3　学校行事（運動会、学習発表会、宿泊行事など）について</t>
  </si>
  <si>
    <t>(1)学校行事は楽しい。</t>
  </si>
  <si>
    <t>(2)学校行事は達成感がある。</t>
  </si>
  <si>
    <t>(3)先生は、児童の意欲を大切にしている。</t>
  </si>
  <si>
    <t>4　キャリア教育について</t>
  </si>
  <si>
    <t>(1)自分の生き方や将来のことについて、考える授業がある。</t>
  </si>
  <si>
    <t>(2)目標をもち、その実現に向けて努力している。</t>
  </si>
  <si>
    <t>5　先生について</t>
  </si>
  <si>
    <t>(1)先生たちは、ていねいに指導してくれる。</t>
  </si>
  <si>
    <t>(2)先生たちに相談できる。</t>
  </si>
  <si>
    <t>6　全般について</t>
  </si>
  <si>
    <t>(1)学校生活は楽しい。</t>
  </si>
  <si>
    <t>(2)学校が好きだ。</t>
  </si>
  <si>
    <t>(3)私は、家庭で宿題などの学習をしている。</t>
  </si>
  <si>
    <t>(4)私は、塾で学習している。</t>
  </si>
  <si>
    <t>(5)学校には、幼稚園や保育園、近くの小学校や中学校と交流する機会がある。</t>
  </si>
  <si>
    <t>(6)私は、運動が好きだ。</t>
  </si>
  <si>
    <t>7　全般について</t>
  </si>
  <si>
    <t>(1)私は、めあてや目標を達成するために、あきらめずに取り組むことができる。</t>
  </si>
  <si>
    <t>(2)私は、自分らしさを大切にし、他の友達の良さを大事にしている。</t>
  </si>
  <si>
    <t>(3)私には、地域にあいさつができる大人がいる。</t>
  </si>
  <si>
    <t>(4)私は、教科「日本語」の授業が好きだ。</t>
  </si>
  <si>
    <t>1　学習指導について</t>
  </si>
  <si>
    <t>(1)本校は、児童が考えることや、課題を解決することを大切にした授業を行っている。</t>
  </si>
  <si>
    <t>(2)本校の教員は、黒板の書き方やプリントなどを工夫して、分かりやすい授業をしている。</t>
  </si>
  <si>
    <t>(3)本校には、児童が考えたことを話し合ったり発表したりする機会がある。</t>
  </si>
  <si>
    <t>(4)本校の教員は、映像やタブレットを工夫し、分かりやすい授業をしている。</t>
  </si>
  <si>
    <t>2　生活指導について</t>
  </si>
  <si>
    <t>(1)本校は、学校での過ごし方やルールについて指導している。</t>
  </si>
  <si>
    <t>(2)本校の児童は、教員が指導した学校での過ごし方やルールについて理解している。</t>
  </si>
  <si>
    <t>(1)学校行事は、児童にとって楽しい。</t>
  </si>
  <si>
    <t>(2)学校行事は、児童にとって達成感がある。</t>
  </si>
  <si>
    <t>(3)本校は、児童の意欲を大切にしている。</t>
  </si>
  <si>
    <t>(1)本校は、児童に目標をもたせ、その実現のために支援している。</t>
  </si>
  <si>
    <t>(2)本校は、児童の生き方や将来のことについて考える授業をしている。</t>
  </si>
  <si>
    <t>5　教職員について</t>
  </si>
  <si>
    <t>(1)本校は、丁寧に指導している。</t>
  </si>
  <si>
    <t>(2)本校は、お子さんのことを相談しやすい。</t>
  </si>
  <si>
    <t>(1)本校の学校生活は、お子さんにとって楽しい。</t>
  </si>
  <si>
    <t>(2)お子さんは、学校が好きである。</t>
  </si>
  <si>
    <t>(3)お子さんは、家庭で自主的に学習している。</t>
  </si>
  <si>
    <t>(4)本校の教育活動に満足している。</t>
  </si>
  <si>
    <t>(5)本校では、近隣の幼稚園、小学校、中学校、との連携や交流活動が行われている。</t>
  </si>
  <si>
    <t>(6)お子さんは、体力の向上や健康な生活に取り組んでいる。</t>
  </si>
  <si>
    <t>7　学校からの情報提供について</t>
  </si>
  <si>
    <t>(1)本校では、学校だより、ホームページ、すぐーるなどで、保護者に情報を提供している。</t>
  </si>
  <si>
    <t>(2)本校は、学校公開や保護者会などで、児童の様子が分かる。</t>
  </si>
  <si>
    <t>8　学校運営について</t>
  </si>
  <si>
    <t>(1)本校は、保護者に学校の重点目標を伝えている。</t>
  </si>
  <si>
    <t>(2)校長をはじめ教職員は、協力して教育活動に取り組んでいる。</t>
  </si>
  <si>
    <t>9　家庭と学校との連携について</t>
  </si>
  <si>
    <t>(1)私は、学校公開にすすんで参加している。</t>
  </si>
  <si>
    <t>(2)私は、学校行事、ＰＴＡ地域主催の行事などにすすんで協力している。</t>
  </si>
  <si>
    <t>10　地域との連携について</t>
  </si>
  <si>
    <t>(1)本校は、地域の人や施設を教育活動に生かしている。</t>
  </si>
  <si>
    <t>(2)本校は、地域の活動などに協力的である。</t>
  </si>
  <si>
    <t>(3)本校は、地域に情報を提供している。</t>
  </si>
  <si>
    <t>11　学校の安全性について</t>
  </si>
  <si>
    <t>(1)本校は、安全な学校づくりを進めている。</t>
  </si>
  <si>
    <t>(2)本校は、避難訓練やセーフティ教室などで、児童に安全に関する指導をしている。</t>
  </si>
  <si>
    <t>(3)本校は、自然災害時の対応を子供や保護者に提供している。</t>
  </si>
  <si>
    <t>12　その他について</t>
  </si>
  <si>
    <t>(1)本校の児童は、自分の目標に向かって、あきらめずに粘り強く取り組むことができる。</t>
  </si>
  <si>
    <t>(2)本校の児童は、自ら課題を見付け、解決していく探究的な学習を楽しんでいる。</t>
  </si>
  <si>
    <t>(3)本校の児童は、学習したことをもとに、新しいことに挑戦しようとしている。</t>
  </si>
  <si>
    <t>(4)本校児童は、自分らしさを大切にし、他者の良さを尊重している。</t>
  </si>
  <si>
    <t>(5)本校の児童は、人を思いやり、クラスや友達のために何ができるかを考え行動に移すことができている。</t>
  </si>
  <si>
    <t>(6)本校の児童は、学習用タブレットを効果的に活用し、学習を進めている。</t>
  </si>
  <si>
    <t>(7)本校の児童は、家庭や学校のルールを守って学習用タブレットを利用している。</t>
  </si>
  <si>
    <t>(8)本校では、英語教育の充実に積極的に取り組んでいる。</t>
  </si>
  <si>
    <t>(9)本校では、教科「日本語」の授業の充実に積極的に取り組んでいる。</t>
  </si>
  <si>
    <t>(10)私は、子どもを見守る地域の一員として、普段から本校児童に声をかけている。</t>
  </si>
  <si>
    <t>(11)私は、「学校運営委員会だより」を通し、本校学校運営委員会の活動や取り組みを知っている。</t>
  </si>
  <si>
    <t>1　生活指導について</t>
  </si>
  <si>
    <t>(1)本校の児童は、交通ルールなどを守っている。</t>
  </si>
  <si>
    <t>2　学校行事（運動会、学習発表会、宿泊行事など）について</t>
  </si>
  <si>
    <t>(1)学校行事の内容は、充実している。</t>
  </si>
  <si>
    <t>(2)事前の準備や当日の案内などで、地域への配慮がある。</t>
  </si>
  <si>
    <t>3　学校からの情報提供について</t>
  </si>
  <si>
    <t>(1)学校だよりやホームページなどにより、学校の様子が分かる。</t>
  </si>
  <si>
    <t>(2)学校公開や道徳授業地区公開講座などで、児童の様子が分かる。</t>
  </si>
  <si>
    <t>4　学校運営について</t>
  </si>
  <si>
    <t>(1)学校の重点目標が明確である。</t>
  </si>
  <si>
    <t>5　地域との連携について</t>
  </si>
  <si>
    <t>6　学校の安全性について</t>
  </si>
  <si>
    <t>(1)本校は、安心・安全な学校づくりを進めている。</t>
  </si>
  <si>
    <t>(2)本校は、安全性を高めようと地域と協力している。</t>
  </si>
  <si>
    <t>7　その他について</t>
  </si>
  <si>
    <t>(1)本校は、地域の中の学校ということを大切にしている。</t>
  </si>
  <si>
    <t>(2)私は子どもを見守る地域の一員として、普段から児童に声をかけている。</t>
  </si>
  <si>
    <t>(3)私は、授業に協力できることがあったら、積極的に行う。</t>
  </si>
  <si>
    <t>肯定的回答（「とても思う」「思う」）の多かった項目</t>
  </si>
  <si>
    <t>授業では、考えたことを話し合ったり発表し合ったりする機会がある。</t>
  </si>
  <si>
    <t>学校行事は楽しい。</t>
  </si>
  <si>
    <t>先生に注意されたことは、理解できる。</t>
  </si>
  <si>
    <t>私は、自分らしさを大切にし、他の友達の良さを大事にしている。</t>
  </si>
  <si>
    <t>先生たちは、ていねいに指導してくれる。</t>
  </si>
  <si>
    <t>否定的回答（「あまり思わない」「思わない」）の多かった項目</t>
  </si>
  <si>
    <t>私は、教科「日本語」の授業が好きだ。</t>
  </si>
  <si>
    <t>学校には、幼稚園や保育園、近くの小学校や中学校と交流する機会がある。</t>
  </si>
  <si>
    <t>私は、塾で学習している。</t>
  </si>
  <si>
    <t>学ぶことが楽しい</t>
  </si>
  <si>
    <t>私は、運動が好きだ。</t>
  </si>
  <si>
    <t>「わからない」という回答の多かった項目</t>
  </si>
  <si>
    <t>先生たちに相談できる。</t>
  </si>
  <si>
    <t>自分の生き方や将来のことについて、考える授業がある。</t>
  </si>
  <si>
    <t>本校は、避難訓練やセーフティ教室などで、児童に安全に関する指導をしている。</t>
  </si>
  <si>
    <t>本校では、学校だより、ホームページ、すぐーるなどで、保護者に情報を提供している。</t>
  </si>
  <si>
    <t>学校行事は、児童にとって楽しい。</t>
  </si>
  <si>
    <t>本校は、学校公開や保護者会などで、児童の様子が分かる。</t>
  </si>
  <si>
    <t>私は、学校公開にすすんで参加している。</t>
  </si>
  <si>
    <t>お子さんは、家庭で自主的に学習している。</t>
  </si>
  <si>
    <t>私は、子どもを見守る地域の一員として、普段から本校児童に声をかけている。</t>
  </si>
  <si>
    <t>私は、学校行事、ＰＴＡ地域主催の行事などにすすんで協力している。</t>
  </si>
  <si>
    <t>本校では、英語教育の充実に積極的に取り組んでいる。</t>
  </si>
  <si>
    <t>本校の児童は、家庭や学校のルールを守って学習用タブレットを利用している。</t>
  </si>
  <si>
    <t>本校は、地域に情報を提供している。</t>
  </si>
  <si>
    <t>本校では、近隣の幼稚園、小学校、中学校、との連携や交流活動が行われている。</t>
  </si>
  <si>
    <t>本校は、児童の生き方や将来のことについて考える授業をしている。</t>
  </si>
  <si>
    <t>本校の児童は、学習したことをもとに、新しいことに挑戦しようとしている。</t>
  </si>
  <si>
    <t>本校は、地域の活動などに協力的である。</t>
  </si>
  <si>
    <t>私は、授業に協力できることがあったら、積極的に行う。</t>
  </si>
  <si>
    <t>学校公開や道徳授業地区公開講座などで、児童の様子が分かる。</t>
  </si>
  <si>
    <t>学校行事の内容は、充実している。</t>
  </si>
  <si>
    <t>私は子どもを見守る地域の一員として、普段から児童に声をかけている。</t>
  </si>
  <si>
    <t>本校は、地域の人や施設を教育活動に生かしている。</t>
  </si>
  <si>
    <t>本校は、安全性を高めようと地域と協力している。</t>
  </si>
  <si>
    <t>本校は、地域の中の学校ということを大切にしている。</t>
  </si>
  <si>
    <t>事前の準備や当日の案内などで、地域への配慮がある。</t>
  </si>
  <si>
    <t>学校の重点目標が明確である。</t>
  </si>
  <si>
    <t>本校の児童は、交通ルールなどを守っている。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</si>
</sst>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11"/>
      <color theme="1"/>
      <name val="Arial"/>
      <family val="2"/>
    </font>
    <font>
      <sz val="10"/>
      <color theme="2" tint="-0.34998626667073579"/>
      <name val="ＭＳ Ｐゴシック"/>
      <family val="3"/>
      <charset val="128"/>
    </font>
  </fonts>
  <fills count="2">
    <fill>
      <patternFill patternType="none"/>
    </fill>
    <fill>
      <patternFill patternType="gray125"/>
    </fill>
  </fills>
  <borders count="1">
    <border>
      <left/>
      <right/>
      <top/>
      <bottom/>
      <diagonal/>
    </border>
  </borders>
  <cellStyleXfs count="5">
    <xf numFmtId="0" fontId="0" fillId="0" borderId="0">
      <alignment vertical="center"/>
    </xf>
    <xf numFmtId="0" fontId="1" fillId="0" borderId="0"/>
    <xf numFmtId="0" fontId="3" fillId="0" borderId="0"/>
    <xf numFmtId="0" fontId="5" fillId="0" borderId="0">
      <alignment vertical="center"/>
    </xf>
    <xf numFmtId="0" fontId="7" fillId="0" borderId="0"/>
  </cellStyleXfs>
  <cellXfs count="8">
    <xf numFmtId="0" fontId="0" fillId="0" borderId="0" xfId="0">
      <alignment vertical="center"/>
    </xf>
    <xf numFmtId="0" fontId="4" fillId="0" borderId="0" xfId="0" applyFont="1">
      <alignment vertical="center"/>
    </xf>
    <xf numFmtId="0" fontId="8" fillId="0" borderId="0" xfId="4" applyFont="1" applyAlignment="1">
      <alignment vertical="center"/>
    </xf>
    <xf numFmtId="0" fontId="6" fillId="0" borderId="0" xfId="4" applyFont="1" applyAlignment="1">
      <alignment vertical="center"/>
    </xf>
    <xf numFmtId="0" fontId="6" fillId="0" borderId="0" xfId="4" applyFont="1" applyAlignment="1">
      <alignment horizontal="center" vertical="center"/>
    </xf>
    <xf numFmtId="176" fontId="6" fillId="0" borderId="0" xfId="4" applyNumberFormat="1" applyFont="1" applyAlignment="1">
      <alignment vertical="center"/>
    </xf>
    <xf numFmtId="0" fontId="4" fillId="0" borderId="0" xfId="4" applyFont="1" applyAlignment="1">
      <alignment horizontal="center" vertical="center"/>
    </xf>
    <xf numFmtId="0" fontId="4" fillId="0" borderId="0" xfId="0" applyFont="1" applyAlignment="1">
      <alignment horizontal="center" vertical="center" shrinkToFit="1"/>
    </xf>
  </cellXfs>
  <cellStyles count="5">
    <cellStyle name="標準" xfId="0" builtinId="0"/>
    <cellStyle name="標準 2" xfId="3" xr:uid="{00000000-0005-0000-0000-000001000000}"/>
    <cellStyle name="標準 3" xfId="4" xr:uid="{00000000-0005-0000-0000-000002000000}"/>
    <cellStyle name="標準_【外部評価】共通評価項目の集計結果の様式(業者渡し)" xfId="1" xr:uid="{00000000-0005-0000-0000-000003000000}"/>
    <cellStyle name="標準_別紙５　データ" xfId="2" xr:uid="{00000000-0005-0000-0000-000004000000}"/>
  </cellStyles>
  <dxfs count="0"/>
  <tableStyles count="0" defaultTableStyle="TableStyleMedium2" defaultPivotStyle="PivotStyleLight16"/>
  <colors>
    <mruColors>
      <color rgb="FFFFCC99"/>
      <color rgb="FFFFFF99"/>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'グラフ（児童）全体'!$M$7</c:f>
          <c:strCache>
            <c:ptCount val="1"/>
            <c:pt idx="0">
              <c:v>1　学習について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'グラフ（児童）全体'!$AH$7</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'グラフ（児童）全体'!$AH$8:$AH$12</c:f>
              <c:numCache>
                <c:formatCode>General</c:formatCode>
                <c:ptCount val="5"/>
                <c:pt idx="0">
                  <c:v>22.8</c:v>
                </c:pt>
                <c:pt idx="1">
                  <c:v>44.7</c:v>
                </c:pt>
                <c:pt idx="2">
                  <c:v>47.4</c:v>
                </c:pt>
                <c:pt idx="3">
                  <c:v>50.4</c:v>
                </c:pt>
                <c:pt idx="4">
                  <c:v>53.9</c:v>
                </c:pt>
              </c:numCache>
            </c:numRef>
          </c:val>
          <c:extLst>
            <c:ext xmlns:c16="http://schemas.microsoft.com/office/drawing/2014/chart" uri="{C3380CC4-5D6E-409C-BE32-E72D297353CC}">
              <c16:uniqueId val="{00000000-B5A9-433C-A42C-A2273FCC9506}"/>
            </c:ext>
          </c:extLst>
        </c:ser>
        <c:ser>
          <c:idx val="1"/>
          <c:order val="1"/>
          <c:tx>
            <c:strRef>
              <c:f>'グラフ（児童）全体'!$AI$7</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'グラフ（児童）全体'!$AI$8:$AI$12</c:f>
              <c:numCache>
                <c:formatCode>General</c:formatCode>
                <c:ptCount val="5"/>
                <c:pt idx="0">
                  <c:v>48.2</c:v>
                </c:pt>
                <c:pt idx="1">
                  <c:v>41.7</c:v>
                </c:pt>
                <c:pt idx="2">
                  <c:v>37.299999999999997</c:v>
                </c:pt>
                <c:pt idx="3">
                  <c:v>44.3</c:v>
                </c:pt>
                <c:pt idx="4">
                  <c:v>32.5</c:v>
                </c:pt>
              </c:numCache>
            </c:numRef>
          </c:val>
          <c:extLst>
            <c:ext xmlns:c16="http://schemas.microsoft.com/office/drawing/2014/chart" uri="{C3380CC4-5D6E-409C-BE32-E72D297353CC}">
              <c16:uniqueId val="{00000001-B5A9-433C-A42C-A2273FCC9506}"/>
            </c:ext>
          </c:extLst>
        </c:ser>
        <c:ser>
          <c:idx val="2"/>
          <c:order val="2"/>
          <c:tx>
            <c:strRef>
              <c:f>'グラフ（児童）全体'!$AJ$7</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9-433C-A42C-A2273FCC9506}"/>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'グラフ（児童）全体'!$AJ$8:$AJ$12</c:f>
              <c:numCache>
                <c:formatCode>General</c:formatCode>
                <c:ptCount val="5"/>
                <c:pt idx="0">
                  <c:v>22.4</c:v>
                </c:pt>
                <c:pt idx="1">
                  <c:v>8.8000000000000007</c:v>
                </c:pt>
                <c:pt idx="2">
                  <c:v>9.1999999999999993</c:v>
                </c:pt>
                <c:pt idx="3">
                  <c:v>3.5</c:v>
                </c:pt>
                <c:pt idx="4">
                  <c:v>7</c:v>
                </c:pt>
              </c:numCache>
            </c:numRef>
          </c:val>
          <c:extLst>
            <c:ext xmlns:c16="http://schemas.microsoft.com/office/drawing/2014/chart" uri="{C3380CC4-5D6E-409C-BE32-E72D297353CC}">
              <c16:uniqueId val="{00000003-B5A9-433C-A42C-A2273FCC9506}"/>
            </c:ext>
          </c:extLst>
        </c:ser>
        <c:ser>
          <c:idx val="3"/>
          <c:order val="3"/>
          <c:tx>
            <c:strRef>
              <c:f>'グラフ（児童）全体'!$AK$7</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'グラフ（児童）全体'!$AK$8:$AK$12</c:f>
              <c:numCache>
                <c:formatCode>General</c:formatCode>
                <c:ptCount val="5"/>
                <c:pt idx="0">
                  <c:v>3.9</c:v>
                </c:pt>
                <c:pt idx="1">
                  <c:v>1.3</c:v>
                </c:pt>
                <c:pt idx="2">
                  <c:v>1.3</c:v>
                </c:pt>
                <c:pt idx="3">
                  <c:v>1.3</c:v>
                </c:pt>
                <c:pt idx="4">
                  <c:v>1.3</c:v>
                </c:pt>
              </c:numCache>
            </c:numRef>
          </c:val>
          <c:extLst>
            <c:ext xmlns:c16="http://schemas.microsoft.com/office/drawing/2014/chart" uri="{C3380CC4-5D6E-409C-BE32-E72D297353CC}">
              <c16:uniqueId val="{00000004-B5A9-433C-A42C-A2273FCC9506}"/>
            </c:ext>
          </c:extLst>
        </c:ser>
        <c:ser>
          <c:idx val="4"/>
          <c:order val="4"/>
          <c:tx>
            <c:strRef>
              <c:f>'グラフ（児童）全体'!$AL$7</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'グラフ（児童）全体'!$AL$8:$AL$12</c:f>
              <c:numCache>
                <c:formatCode>General</c:formatCode>
                <c:ptCount val="5"/>
                <c:pt idx="0">
                  <c:v>2.6</c:v>
                </c:pt>
                <c:pt idx="1">
                  <c:v>3.5</c:v>
                </c:pt>
                <c:pt idx="2">
                  <c:v>4.8</c:v>
                </c:pt>
                <c:pt idx="3">
                  <c:v>0.4</c:v>
                </c:pt>
                <c:pt idx="4">
                  <c:v>5.3</c:v>
                </c:pt>
              </c:numCache>
            </c:numRef>
          </c:val>
          <c:extLst>
            <c:ext xmlns:c16="http://schemas.microsoft.com/office/drawing/2014/chart" uri="{C3380CC4-5D6E-409C-BE32-E72D297353CC}">
              <c16:uniqueId val="{00000006-B5A9-433C-A42C-A2273FCC9506}"/>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'グラフ（児童）全体'!$AM$7</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'グラフ（児童）全体'!$AM$8:$AM$12</c:f>
              <c:numCache>
                <c:formatCode>General</c:formatCode>
                <c:ptCount val="5"/>
                <c:pt idx="0">
                  <c:v>2.0765765765765765</c:v>
                </c:pt>
                <c:pt idx="1">
                  <c:v>1.6545454545454545</c:v>
                </c:pt>
                <c:pt idx="2">
                  <c:v>1.6267281105990783</c:v>
                </c:pt>
                <c:pt idx="3">
                  <c:v>1.5550660792951543</c:v>
                </c:pt>
                <c:pt idx="4">
                  <c:v>1.5324074074074074</c:v>
                </c:pt>
              </c:numCache>
            </c:numRef>
          </c:xVal>
          <c:yVal>
            <c:numRef>
              <c:f>'グラフ（児童）全体'!$T$8:$T$12</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7-B5A9-433C-A42C-A2273FCC9506}"/>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'グラフ（保護者）全体'!$M$53</c:f>
          <c:strCache>
            <c:ptCount val="1"/>
            <c:pt idx="0">
              <c:v>3　学校行事（運動会、学習発表会、宿泊行事など）について</c:v>
            </c:pt>
          </c:strCache>
        </c:strRef>
      </c:tx>
      <c:overlay val="0"/>
      <c:txPr>
        <a:bodyPr/>
        <a:lstStyle/>
        <a:p>
          <a:pPr>
            <a:defRPr altLang="ja-JP" sz="1350"/>
          </a:pPr>
          <a:endParaRPr lang="ja-JP"/>
        </a:p>
      </c:txPr>
    </c:title>
    <c:autoTitleDeleted val="0"/>
    <c:plotArea>
      <c:layout>
        <c:manualLayout>
          <c:layoutTarget val="inner"/>
          <c:xMode val="edge"/>
          <c:yMode val="edge"/>
          <c:x val="0.47852150712565888"/>
          <c:y val="0.23686414198225222"/>
          <c:w val="0.45862258953168045"/>
          <c:h val="0.5710561179852518"/>
        </c:manualLayout>
      </c:layout>
      <c:barChart>
        <c:barDir val="bar"/>
        <c:grouping val="percentStacked"/>
        <c:varyColors val="0"/>
        <c:ser>
          <c:idx val="0"/>
          <c:order val="0"/>
          <c:tx>
            <c:strRef>
              <c:f>'グラフ（保護者）全体'!$AH$53</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'グラフ（保護者）全体'!$M$54:$M$56</c:f>
              <c:strCache>
                <c:ptCount val="3"/>
                <c:pt idx="0">
                  <c:v>(1)学校行事は、児童にとって楽しい。</c:v>
                </c:pt>
                <c:pt idx="1">
                  <c:v>(2)学校行事は、児童にとって達成感がある。</c:v>
                </c:pt>
                <c:pt idx="2">
                  <c:v>(3)本校は、児童の意欲を大切にしている。</c:v>
                </c:pt>
              </c:strCache>
            </c:strRef>
          </c:cat>
          <c:val>
            <c:numRef>
              <c:f>'グラフ（保護者）全体'!$AH$54:$AH$56</c:f>
              <c:numCache>
                <c:formatCode>General</c:formatCode>
                <c:ptCount val="3"/>
                <c:pt idx="0">
                  <c:v>53.5</c:v>
                </c:pt>
                <c:pt idx="1">
                  <c:v>48.3</c:v>
                </c:pt>
                <c:pt idx="2">
                  <c:v>41.1</c:v>
                </c:pt>
              </c:numCache>
            </c:numRef>
          </c:val>
          <c:extLst>
            <c:ext xmlns:c16="http://schemas.microsoft.com/office/drawing/2014/chart" uri="{C3380CC4-5D6E-409C-BE32-E72D297353CC}">
              <c16:uniqueId val="{00000000-C01D-40D1-8318-9F2434068BD8}"/>
            </c:ext>
          </c:extLst>
        </c:ser>
        <c:ser>
          <c:idx val="1"/>
          <c:order val="1"/>
          <c:tx>
            <c:strRef>
              <c:f>'グラフ（保護者）全体'!$AI$53</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'グラフ（保護者）全体'!$AI$54:$AI$56</c:f>
              <c:numCache>
                <c:formatCode>General</c:formatCode>
                <c:ptCount val="3"/>
                <c:pt idx="0">
                  <c:v>39.200000000000003</c:v>
                </c:pt>
                <c:pt idx="1">
                  <c:v>41.1</c:v>
                </c:pt>
                <c:pt idx="2">
                  <c:v>43.1</c:v>
                </c:pt>
              </c:numCache>
            </c:numRef>
          </c:val>
          <c:extLst>
            <c:ext xmlns:c16="http://schemas.microsoft.com/office/drawing/2014/chart" uri="{C3380CC4-5D6E-409C-BE32-E72D297353CC}">
              <c16:uniqueId val="{00000001-C01D-40D1-8318-9F2434068BD8}"/>
            </c:ext>
          </c:extLst>
        </c:ser>
        <c:ser>
          <c:idx val="2"/>
          <c:order val="2"/>
          <c:tx>
            <c:strRef>
              <c:f>'グラフ（保護者）全体'!$AJ$53</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1D-40D1-8318-9F2434068BD8}"/>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'グラフ（保護者）全体'!$AJ$54:$AJ$56</c:f>
              <c:numCache>
                <c:formatCode>General</c:formatCode>
                <c:ptCount val="3"/>
                <c:pt idx="0">
                  <c:v>4.8</c:v>
                </c:pt>
                <c:pt idx="1">
                  <c:v>6.5</c:v>
                </c:pt>
                <c:pt idx="2">
                  <c:v>9.3000000000000007</c:v>
                </c:pt>
              </c:numCache>
            </c:numRef>
          </c:val>
          <c:extLst>
            <c:ext xmlns:c16="http://schemas.microsoft.com/office/drawing/2014/chart" uri="{C3380CC4-5D6E-409C-BE32-E72D297353CC}">
              <c16:uniqueId val="{00000003-C01D-40D1-8318-9F2434068BD8}"/>
            </c:ext>
          </c:extLst>
        </c:ser>
        <c:ser>
          <c:idx val="3"/>
          <c:order val="3"/>
          <c:tx>
            <c:strRef>
              <c:f>'グラフ（保護者）全体'!$AK$53</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'グラフ（保護者）全体'!$AK$54:$AK$56</c:f>
              <c:numCache>
                <c:formatCode>General</c:formatCode>
                <c:ptCount val="3"/>
                <c:pt idx="0">
                  <c:v>0.2</c:v>
                </c:pt>
                <c:pt idx="1">
                  <c:v>1.3</c:v>
                </c:pt>
                <c:pt idx="2">
                  <c:v>1.1000000000000001</c:v>
                </c:pt>
              </c:numCache>
            </c:numRef>
          </c:val>
          <c:extLst>
            <c:ext xmlns:c16="http://schemas.microsoft.com/office/drawing/2014/chart" uri="{C3380CC4-5D6E-409C-BE32-E72D297353CC}">
              <c16:uniqueId val="{00000004-C01D-40D1-8318-9F2434068BD8}"/>
            </c:ext>
          </c:extLst>
        </c:ser>
        <c:ser>
          <c:idx val="4"/>
          <c:order val="4"/>
          <c:tx>
            <c:strRef>
              <c:f>'グラフ（保護者）全体'!$AL$53</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'グラフ（保護者）全体'!$AL$54:$AL$56</c:f>
              <c:numCache>
                <c:formatCode>General</c:formatCode>
                <c:ptCount val="3"/>
                <c:pt idx="0">
                  <c:v>2.4</c:v>
                </c:pt>
                <c:pt idx="1">
                  <c:v>2.8</c:v>
                </c:pt>
                <c:pt idx="2">
                  <c:v>5.4</c:v>
                </c:pt>
              </c:numCache>
            </c:numRef>
          </c:val>
          <c:extLst>
            <c:ext xmlns:c16="http://schemas.microsoft.com/office/drawing/2014/chart" uri="{C3380CC4-5D6E-409C-BE32-E72D297353CC}">
              <c16:uniqueId val="{00000005-C01D-40D1-8318-9F2434068BD8}"/>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'グラフ（保護者）全体'!$AM$53</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'グラフ（保護者）全体'!$AM$54:$AM$56</c:f>
              <c:numCache>
                <c:formatCode>General</c:formatCode>
                <c:ptCount val="3"/>
                <c:pt idx="0">
                  <c:v>1.5055432372505544</c:v>
                </c:pt>
                <c:pt idx="1">
                  <c:v>1.5968819599109132</c:v>
                </c:pt>
                <c:pt idx="2">
                  <c:v>1.6864988558352403</c:v>
                </c:pt>
              </c:numCache>
            </c:numRef>
          </c:xVal>
          <c:yVal>
            <c:numRef>
              <c:f>'グラフ（保護者）全体'!$T$54:$T$56</c:f>
              <c:numCache>
                <c:formatCode>General</c:formatCode>
                <c:ptCount val="3"/>
                <c:pt idx="0">
                  <c:v>1.1499999999999999</c:v>
                </c:pt>
                <c:pt idx="1">
                  <c:v>2.5</c:v>
                </c:pt>
                <c:pt idx="2">
                  <c:v>3.85</c:v>
                </c:pt>
              </c:numCache>
            </c:numRef>
          </c:yVal>
          <c:smooth val="0"/>
          <c:extLst>
            <c:ext xmlns:c16="http://schemas.microsoft.com/office/drawing/2014/chart" uri="{C3380CC4-5D6E-409C-BE32-E72D297353CC}">
              <c16:uniqueId val="{00000006-C01D-40D1-8318-9F2434068BD8}"/>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'グラフ（保護者）全体'!$M$76</c:f>
          <c:strCache>
            <c:ptCount val="1"/>
            <c:pt idx="0">
              <c:v>4　キャリア教育について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'グラフ（保護者）全体'!$AH$76</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'グラフ（保護者）全体'!$M$77:$M$78</c:f>
              <c:strCache>
                <c:ptCount val="2"/>
                <c:pt idx="0">
                  <c:v>(1)本校は、児童に目標をもたせ、その実現のために支援している。</c:v>
                </c:pt>
                <c:pt idx="1">
                  <c:v>(2)本校は、児童の生き方や将来のことについて考える授業をしている。</c:v>
                </c:pt>
              </c:strCache>
            </c:strRef>
          </c:cat>
          <c:val>
            <c:numRef>
              <c:f>'グラフ（保護者）全体'!$AH$77:$AH$78</c:f>
              <c:numCache>
                <c:formatCode>General</c:formatCode>
                <c:ptCount val="2"/>
                <c:pt idx="0">
                  <c:v>20.8</c:v>
                </c:pt>
                <c:pt idx="1">
                  <c:v>19.899999999999999</c:v>
                </c:pt>
              </c:numCache>
            </c:numRef>
          </c:val>
          <c:extLst>
            <c:ext xmlns:c16="http://schemas.microsoft.com/office/drawing/2014/chart" uri="{C3380CC4-5D6E-409C-BE32-E72D297353CC}">
              <c16:uniqueId val="{00000000-E5FF-41D0-9BA7-7BFF9ABF2BEC}"/>
            </c:ext>
          </c:extLst>
        </c:ser>
        <c:ser>
          <c:idx val="1"/>
          <c:order val="1"/>
          <c:tx>
            <c:strRef>
              <c:f>'グラフ（保護者）全体'!$AI$76</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'グラフ（保護者）全体'!$AI$77:$AI$78</c:f>
              <c:numCache>
                <c:formatCode>General</c:formatCode>
                <c:ptCount val="2"/>
                <c:pt idx="0">
                  <c:v>41.3</c:v>
                </c:pt>
                <c:pt idx="1">
                  <c:v>39.799999999999997</c:v>
                </c:pt>
              </c:numCache>
            </c:numRef>
          </c:val>
          <c:extLst>
            <c:ext xmlns:c16="http://schemas.microsoft.com/office/drawing/2014/chart" uri="{C3380CC4-5D6E-409C-BE32-E72D297353CC}">
              <c16:uniqueId val="{00000001-E5FF-41D0-9BA7-7BFF9ABF2BEC}"/>
            </c:ext>
          </c:extLst>
        </c:ser>
        <c:ser>
          <c:idx val="2"/>
          <c:order val="2"/>
          <c:tx>
            <c:strRef>
              <c:f>'グラフ（保護者）全体'!$AJ$76</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FF-41D0-9BA7-7BFF9ABF2BEC}"/>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'グラフ（保護者）全体'!$AJ$77:$AJ$78</c:f>
              <c:numCache>
                <c:formatCode>General</c:formatCode>
                <c:ptCount val="2"/>
                <c:pt idx="0">
                  <c:v>17.7</c:v>
                </c:pt>
                <c:pt idx="1">
                  <c:v>16.7</c:v>
                </c:pt>
              </c:numCache>
            </c:numRef>
          </c:val>
          <c:extLst>
            <c:ext xmlns:c16="http://schemas.microsoft.com/office/drawing/2014/chart" uri="{C3380CC4-5D6E-409C-BE32-E72D297353CC}">
              <c16:uniqueId val="{00000003-E5FF-41D0-9BA7-7BFF9ABF2BEC}"/>
            </c:ext>
          </c:extLst>
        </c:ser>
        <c:ser>
          <c:idx val="3"/>
          <c:order val="3"/>
          <c:tx>
            <c:strRef>
              <c:f>'グラフ（保護者）全体'!$AK$76</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'グラフ（保護者）全体'!$AK$77:$AK$78</c:f>
              <c:numCache>
                <c:formatCode>General</c:formatCode>
                <c:ptCount val="2"/>
                <c:pt idx="0">
                  <c:v>2.2000000000000002</c:v>
                </c:pt>
                <c:pt idx="1">
                  <c:v>3.5</c:v>
                </c:pt>
              </c:numCache>
            </c:numRef>
          </c:val>
          <c:extLst>
            <c:ext xmlns:c16="http://schemas.microsoft.com/office/drawing/2014/chart" uri="{C3380CC4-5D6E-409C-BE32-E72D297353CC}">
              <c16:uniqueId val="{00000004-E5FF-41D0-9BA7-7BFF9ABF2BEC}"/>
            </c:ext>
          </c:extLst>
        </c:ser>
        <c:ser>
          <c:idx val="4"/>
          <c:order val="4"/>
          <c:tx>
            <c:strRef>
              <c:f>'グラフ（保護者）全体'!$AL$76</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'グラフ（保護者）全体'!$AL$77:$AL$78</c:f>
              <c:numCache>
                <c:formatCode>General</c:formatCode>
                <c:ptCount val="2"/>
                <c:pt idx="0">
                  <c:v>18</c:v>
                </c:pt>
                <c:pt idx="1">
                  <c:v>20.100000000000001</c:v>
                </c:pt>
              </c:numCache>
            </c:numRef>
          </c:val>
          <c:extLst>
            <c:ext xmlns:c16="http://schemas.microsoft.com/office/drawing/2014/chart" uri="{C3380CC4-5D6E-409C-BE32-E72D297353CC}">
              <c16:uniqueId val="{00000005-E5FF-41D0-9BA7-7BFF9ABF2BEC}"/>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'グラフ（保護者）全体'!$AM$76</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'グラフ（保護者）全体'!$AM$77:$AM$78</c:f>
              <c:numCache>
                <c:formatCode>General</c:formatCode>
                <c:ptCount val="2"/>
                <c:pt idx="0">
                  <c:v>2.0158311345646438</c:v>
                </c:pt>
                <c:pt idx="1">
                  <c:v>2.0460704607046072</c:v>
                </c:pt>
              </c:numCache>
            </c:numRef>
          </c:xVal>
          <c:yVal>
            <c:numRef>
              <c:f>'グラフ（保護者）全体'!$T$77:$T$78</c:f>
              <c:numCache>
                <c:formatCode>General</c:formatCode>
                <c:ptCount val="2"/>
                <c:pt idx="0">
                  <c:v>1.5</c:v>
                </c:pt>
                <c:pt idx="1">
                  <c:v>3.5</c:v>
                </c:pt>
              </c:numCache>
            </c:numRef>
          </c:yVal>
          <c:smooth val="0"/>
          <c:extLst>
            <c:ext xmlns:c16="http://schemas.microsoft.com/office/drawing/2014/chart" uri="{C3380CC4-5D6E-409C-BE32-E72D297353CC}">
              <c16:uniqueId val="{00000006-E5FF-41D0-9BA7-7BFF9ABF2BEC}"/>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'グラフ（保護者）全体'!$M$98</c:f>
          <c:strCache>
            <c:ptCount val="1"/>
            <c:pt idx="0">
              <c:v>5　教職員について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'グラフ（保護者）全体'!$AH$98</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'グラフ（保護者）全体'!$M$99:$M$100</c:f>
              <c:strCache>
                <c:ptCount val="2"/>
                <c:pt idx="0">
                  <c:v>(1)本校は、丁寧に指導している。</c:v>
                </c:pt>
                <c:pt idx="1">
                  <c:v>(2)本校は、お子さんのことを相談しやすい。</c:v>
                </c:pt>
              </c:strCache>
            </c:strRef>
          </c:cat>
          <c:val>
            <c:numRef>
              <c:f>'グラフ（保護者）全体'!$AH$99:$AH$100</c:f>
              <c:numCache>
                <c:formatCode>General</c:formatCode>
                <c:ptCount val="2"/>
                <c:pt idx="0">
                  <c:v>39.200000000000003</c:v>
                </c:pt>
                <c:pt idx="1">
                  <c:v>36.6</c:v>
                </c:pt>
              </c:numCache>
            </c:numRef>
          </c:val>
          <c:extLst>
            <c:ext xmlns:c16="http://schemas.microsoft.com/office/drawing/2014/chart" uri="{C3380CC4-5D6E-409C-BE32-E72D297353CC}">
              <c16:uniqueId val="{00000000-6327-4AAA-BD3A-D3E5E6506CC2}"/>
            </c:ext>
          </c:extLst>
        </c:ser>
        <c:ser>
          <c:idx val="1"/>
          <c:order val="1"/>
          <c:tx>
            <c:strRef>
              <c:f>'グラフ（保護者）全体'!$AI$98</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'グラフ（保護者）全体'!$AI$99:$AI$100</c:f>
              <c:numCache>
                <c:formatCode>General</c:formatCode>
                <c:ptCount val="2"/>
                <c:pt idx="0">
                  <c:v>47</c:v>
                </c:pt>
                <c:pt idx="1">
                  <c:v>44.4</c:v>
                </c:pt>
              </c:numCache>
            </c:numRef>
          </c:val>
          <c:extLst>
            <c:ext xmlns:c16="http://schemas.microsoft.com/office/drawing/2014/chart" uri="{C3380CC4-5D6E-409C-BE32-E72D297353CC}">
              <c16:uniqueId val="{00000001-6327-4AAA-BD3A-D3E5E6506CC2}"/>
            </c:ext>
          </c:extLst>
        </c:ser>
        <c:ser>
          <c:idx val="2"/>
          <c:order val="2"/>
          <c:tx>
            <c:strRef>
              <c:f>'グラフ（保護者）全体'!$AJ$98</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27-4AAA-BD3A-D3E5E6506CC2}"/>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'グラフ（保護者）全体'!$AJ$99:$AJ$100</c:f>
              <c:numCache>
                <c:formatCode>General</c:formatCode>
                <c:ptCount val="2"/>
                <c:pt idx="0">
                  <c:v>7.8</c:v>
                </c:pt>
                <c:pt idx="1">
                  <c:v>11</c:v>
                </c:pt>
              </c:numCache>
            </c:numRef>
          </c:val>
          <c:extLst>
            <c:ext xmlns:c16="http://schemas.microsoft.com/office/drawing/2014/chart" uri="{C3380CC4-5D6E-409C-BE32-E72D297353CC}">
              <c16:uniqueId val="{00000003-6327-4AAA-BD3A-D3E5E6506CC2}"/>
            </c:ext>
          </c:extLst>
        </c:ser>
        <c:ser>
          <c:idx val="3"/>
          <c:order val="3"/>
          <c:tx>
            <c:strRef>
              <c:f>'グラフ（保護者）全体'!$AK$98</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'グラフ（保護者）全体'!$AK$99:$AK$100</c:f>
              <c:numCache>
                <c:formatCode>General</c:formatCode>
                <c:ptCount val="2"/>
                <c:pt idx="0">
                  <c:v>1.9</c:v>
                </c:pt>
                <c:pt idx="1">
                  <c:v>2.8</c:v>
                </c:pt>
              </c:numCache>
            </c:numRef>
          </c:val>
          <c:extLst>
            <c:ext xmlns:c16="http://schemas.microsoft.com/office/drawing/2014/chart" uri="{C3380CC4-5D6E-409C-BE32-E72D297353CC}">
              <c16:uniqueId val="{00000004-6327-4AAA-BD3A-D3E5E6506CC2}"/>
            </c:ext>
          </c:extLst>
        </c:ser>
        <c:ser>
          <c:idx val="4"/>
          <c:order val="4"/>
          <c:tx>
            <c:strRef>
              <c:f>'グラフ（保護者）全体'!$AL$98</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'グラフ（保護者）全体'!$AL$99:$AL$100</c:f>
              <c:numCache>
                <c:formatCode>General</c:formatCode>
                <c:ptCount val="2"/>
                <c:pt idx="0">
                  <c:v>4.0999999999999996</c:v>
                </c:pt>
                <c:pt idx="1">
                  <c:v>5.2</c:v>
                </c:pt>
              </c:numCache>
            </c:numRef>
          </c:val>
          <c:extLst>
            <c:ext xmlns:c16="http://schemas.microsoft.com/office/drawing/2014/chart" uri="{C3380CC4-5D6E-409C-BE32-E72D297353CC}">
              <c16:uniqueId val="{00000005-6327-4AAA-BD3A-D3E5E6506CC2}"/>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'グラフ（保護者）全体'!$AM$98</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'グラフ（保護者）全体'!$AM$99:$AM$100</c:f>
              <c:numCache>
                <c:formatCode>General</c:formatCode>
                <c:ptCount val="2"/>
                <c:pt idx="0">
                  <c:v>1.7133182844243793</c:v>
                </c:pt>
                <c:pt idx="1">
                  <c:v>1.7899543378995433</c:v>
                </c:pt>
              </c:numCache>
            </c:numRef>
          </c:xVal>
          <c:yVal>
            <c:numRef>
              <c:f>'グラフ（保護者）全体'!$T$99:$T$100</c:f>
              <c:numCache>
                <c:formatCode>General</c:formatCode>
                <c:ptCount val="2"/>
                <c:pt idx="0">
                  <c:v>1.5</c:v>
                </c:pt>
                <c:pt idx="1">
                  <c:v>3.5</c:v>
                </c:pt>
              </c:numCache>
            </c:numRef>
          </c:yVal>
          <c:smooth val="0"/>
          <c:extLst>
            <c:ext xmlns:c16="http://schemas.microsoft.com/office/drawing/2014/chart" uri="{C3380CC4-5D6E-409C-BE32-E72D297353CC}">
              <c16:uniqueId val="{00000006-6327-4AAA-BD3A-D3E5E6506CC2}"/>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'グラフ（保護者）全体'!$M$120</c:f>
          <c:strCache>
            <c:ptCount val="1"/>
            <c:pt idx="0">
              <c:v>6　全般について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18825295275590551"/>
          <c:w val="0.45862258953168045"/>
          <c:h val="0.64446905074365701"/>
        </c:manualLayout>
      </c:layout>
      <c:barChart>
        <c:barDir val="bar"/>
        <c:grouping val="percentStacked"/>
        <c:varyColors val="0"/>
        <c:ser>
          <c:idx val="0"/>
          <c:order val="0"/>
          <c:tx>
            <c:strRef>
              <c:f>'グラフ（保護者）全体'!$AH$120</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'グラフ（保護者）全体'!$M$121:$M$126</c:f>
              <c:strCache>
                <c:ptCount val="6"/>
                <c:pt idx="0">
                  <c:v>(1)本校の学校生活は、お子さんにとって楽しい。</c:v>
                </c:pt>
                <c:pt idx="1">
                  <c:v>(2)お子さんは、学校が好きである。</c:v>
                </c:pt>
                <c:pt idx="2">
                  <c:v>(3)お子さんは、家庭で自主的に学習している。</c:v>
                </c:pt>
                <c:pt idx="3">
                  <c:v>(4)本校の教育活動に満足している。</c:v>
                </c:pt>
                <c:pt idx="4">
                  <c:v>(5)本校では、近隣の幼稚園、小学校、中学校、との連携や交流活動が行われている。</c:v>
                </c:pt>
                <c:pt idx="5">
                  <c:v>(6)お子さんは、体力の向上や健康な生活に取り組んでいる。</c:v>
                </c:pt>
              </c:strCache>
            </c:strRef>
          </c:cat>
          <c:val>
            <c:numRef>
              <c:f>'グラフ（保護者）全体'!$AH$121:$AH$126</c:f>
              <c:numCache>
                <c:formatCode>General</c:formatCode>
                <c:ptCount val="6"/>
                <c:pt idx="0">
                  <c:v>39.200000000000003</c:v>
                </c:pt>
                <c:pt idx="1">
                  <c:v>40.5</c:v>
                </c:pt>
                <c:pt idx="2">
                  <c:v>23.2</c:v>
                </c:pt>
                <c:pt idx="3">
                  <c:v>29.7</c:v>
                </c:pt>
                <c:pt idx="4">
                  <c:v>18.399999999999999</c:v>
                </c:pt>
                <c:pt idx="5">
                  <c:v>26.4</c:v>
                </c:pt>
              </c:numCache>
            </c:numRef>
          </c:val>
          <c:extLst>
            <c:ext xmlns:c16="http://schemas.microsoft.com/office/drawing/2014/chart" uri="{C3380CC4-5D6E-409C-BE32-E72D297353CC}">
              <c16:uniqueId val="{00000000-6141-49FF-85A1-9BD78EEC0AC1}"/>
            </c:ext>
          </c:extLst>
        </c:ser>
        <c:ser>
          <c:idx val="1"/>
          <c:order val="1"/>
          <c:tx>
            <c:strRef>
              <c:f>'グラフ（保護者）全体'!$AI$120</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'グラフ（保護者）全体'!$AI$121:$AI$126</c:f>
              <c:numCache>
                <c:formatCode>General</c:formatCode>
                <c:ptCount val="6"/>
                <c:pt idx="0">
                  <c:v>49.4</c:v>
                </c:pt>
                <c:pt idx="1">
                  <c:v>43.3</c:v>
                </c:pt>
                <c:pt idx="2">
                  <c:v>36.6</c:v>
                </c:pt>
                <c:pt idx="3">
                  <c:v>47.8</c:v>
                </c:pt>
                <c:pt idx="4">
                  <c:v>36.1</c:v>
                </c:pt>
                <c:pt idx="5">
                  <c:v>52.6</c:v>
                </c:pt>
              </c:numCache>
            </c:numRef>
          </c:val>
          <c:extLst>
            <c:ext xmlns:c16="http://schemas.microsoft.com/office/drawing/2014/chart" uri="{C3380CC4-5D6E-409C-BE32-E72D297353CC}">
              <c16:uniqueId val="{00000001-6141-49FF-85A1-9BD78EEC0AC1}"/>
            </c:ext>
          </c:extLst>
        </c:ser>
        <c:ser>
          <c:idx val="2"/>
          <c:order val="2"/>
          <c:tx>
            <c:strRef>
              <c:f>'グラフ（保護者）全体'!$AJ$120</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41-49FF-85A1-9BD78EEC0AC1}"/>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'グラフ（保護者）全体'!$AJ$121:$AJ$126</c:f>
              <c:numCache>
                <c:formatCode>General</c:formatCode>
                <c:ptCount val="6"/>
                <c:pt idx="0">
                  <c:v>6.7</c:v>
                </c:pt>
                <c:pt idx="1">
                  <c:v>10.199999999999999</c:v>
                </c:pt>
                <c:pt idx="2">
                  <c:v>29.2</c:v>
                </c:pt>
                <c:pt idx="3">
                  <c:v>13.6</c:v>
                </c:pt>
                <c:pt idx="4">
                  <c:v>19.7</c:v>
                </c:pt>
                <c:pt idx="5">
                  <c:v>14.7</c:v>
                </c:pt>
              </c:numCache>
            </c:numRef>
          </c:val>
          <c:extLst>
            <c:ext xmlns:c16="http://schemas.microsoft.com/office/drawing/2014/chart" uri="{C3380CC4-5D6E-409C-BE32-E72D297353CC}">
              <c16:uniqueId val="{00000003-6141-49FF-85A1-9BD78EEC0AC1}"/>
            </c:ext>
          </c:extLst>
        </c:ser>
        <c:ser>
          <c:idx val="3"/>
          <c:order val="3"/>
          <c:tx>
            <c:strRef>
              <c:f>'グラフ（保護者）全体'!$AK$120</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'グラフ（保護者）全体'!$AK$121:$AK$126</c:f>
              <c:numCache>
                <c:formatCode>General</c:formatCode>
                <c:ptCount val="6"/>
                <c:pt idx="0">
                  <c:v>1.9</c:v>
                </c:pt>
                <c:pt idx="1">
                  <c:v>2.6</c:v>
                </c:pt>
                <c:pt idx="2">
                  <c:v>9.5</c:v>
                </c:pt>
                <c:pt idx="3">
                  <c:v>4.3</c:v>
                </c:pt>
                <c:pt idx="4">
                  <c:v>4.3</c:v>
                </c:pt>
                <c:pt idx="5">
                  <c:v>3.5</c:v>
                </c:pt>
              </c:numCache>
            </c:numRef>
          </c:val>
          <c:extLst>
            <c:ext xmlns:c16="http://schemas.microsoft.com/office/drawing/2014/chart" uri="{C3380CC4-5D6E-409C-BE32-E72D297353CC}">
              <c16:uniqueId val="{00000004-6141-49FF-85A1-9BD78EEC0AC1}"/>
            </c:ext>
          </c:extLst>
        </c:ser>
        <c:ser>
          <c:idx val="4"/>
          <c:order val="4"/>
          <c:tx>
            <c:strRef>
              <c:f>'グラフ（保護者）全体'!$AL$120</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'グラフ（保護者）全体'!$AL$121:$AL$126</c:f>
              <c:numCache>
                <c:formatCode>General</c:formatCode>
                <c:ptCount val="6"/>
                <c:pt idx="0">
                  <c:v>2.8</c:v>
                </c:pt>
                <c:pt idx="1">
                  <c:v>3.5</c:v>
                </c:pt>
                <c:pt idx="2">
                  <c:v>1.5</c:v>
                </c:pt>
                <c:pt idx="3">
                  <c:v>4.5</c:v>
                </c:pt>
                <c:pt idx="4">
                  <c:v>21.4</c:v>
                </c:pt>
                <c:pt idx="5">
                  <c:v>2.8</c:v>
                </c:pt>
              </c:numCache>
            </c:numRef>
          </c:val>
          <c:extLst>
            <c:ext xmlns:c16="http://schemas.microsoft.com/office/drawing/2014/chart" uri="{C3380CC4-5D6E-409C-BE32-E72D297353CC}">
              <c16:uniqueId val="{00000005-6141-49FF-85A1-9BD78EEC0AC1}"/>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'グラフ（保護者）全体'!$AM$120</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'グラフ（保護者）全体'!$AM$121:$AM$126</c:f>
              <c:numCache>
                <c:formatCode>General</c:formatCode>
                <c:ptCount val="6"/>
                <c:pt idx="0">
                  <c:v>1.7060133630289531</c:v>
                </c:pt>
                <c:pt idx="1">
                  <c:v>1.7399103139013452</c:v>
                </c:pt>
                <c:pt idx="2">
                  <c:v>2.2549450549450549</c:v>
                </c:pt>
                <c:pt idx="3">
                  <c:v>1.9229024943310657</c:v>
                </c:pt>
                <c:pt idx="4">
                  <c:v>2.1267217630853996</c:v>
                </c:pt>
                <c:pt idx="5">
                  <c:v>1.9510022271714922</c:v>
                </c:pt>
              </c:numCache>
            </c:numRef>
          </c:xVal>
          <c:yVal>
            <c:numRef>
              <c:f>'グラフ（保護者）全体'!$T$121:$T$126</c:f>
              <c:numCache>
                <c:formatCode>General</c:formatCode>
                <c:ptCount val="6"/>
                <c:pt idx="0">
                  <c:v>0.83</c:v>
                </c:pt>
                <c:pt idx="1">
                  <c:v>1.5</c:v>
                </c:pt>
                <c:pt idx="2">
                  <c:v>2.17</c:v>
                </c:pt>
                <c:pt idx="3">
                  <c:v>2.84</c:v>
                </c:pt>
                <c:pt idx="4">
                  <c:v>3.51</c:v>
                </c:pt>
                <c:pt idx="5">
                  <c:v>4.18</c:v>
                </c:pt>
              </c:numCache>
            </c:numRef>
          </c:yVal>
          <c:smooth val="0"/>
          <c:extLst>
            <c:ext xmlns:c16="http://schemas.microsoft.com/office/drawing/2014/chart" uri="{C3380CC4-5D6E-409C-BE32-E72D297353CC}">
              <c16:uniqueId val="{00000006-6141-49FF-85A1-9BD78EEC0AC1}"/>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'グラフ（保護者）全体'!$M$146</c:f>
          <c:strCache>
            <c:ptCount val="1"/>
            <c:pt idx="0">
              <c:v>7　学校からの情報提供について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2436417322834645"/>
          <c:w val="0.45862258953168045"/>
          <c:h val="0.57502460629921259"/>
        </c:manualLayout>
      </c:layout>
      <c:barChart>
        <c:barDir val="bar"/>
        <c:grouping val="percentStacked"/>
        <c:varyColors val="0"/>
        <c:ser>
          <c:idx val="0"/>
          <c:order val="0"/>
          <c:tx>
            <c:strRef>
              <c:f>'グラフ（保護者）全体'!$AH$146</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'グラフ（保護者）全体'!$M$147:$M$148</c:f>
              <c:strCache>
                <c:ptCount val="2"/>
                <c:pt idx="0">
                  <c:v>(1)本校では、学校だより、ホームページ、すぐーるなどで、保護者に情報を提供している。</c:v>
                </c:pt>
                <c:pt idx="1">
                  <c:v>(2)本校は、学校公開や保護者会などで、児童の様子が分かる。</c:v>
                </c:pt>
              </c:strCache>
            </c:strRef>
          </c:cat>
          <c:val>
            <c:numRef>
              <c:f>'グラフ（保護者）全体'!$AH$147:$AH$148</c:f>
              <c:numCache>
                <c:formatCode>General</c:formatCode>
                <c:ptCount val="2"/>
                <c:pt idx="0">
                  <c:v>45.7</c:v>
                </c:pt>
                <c:pt idx="1">
                  <c:v>43.1</c:v>
                </c:pt>
              </c:numCache>
            </c:numRef>
          </c:val>
          <c:extLst>
            <c:ext xmlns:c16="http://schemas.microsoft.com/office/drawing/2014/chart" uri="{C3380CC4-5D6E-409C-BE32-E72D297353CC}">
              <c16:uniqueId val="{00000000-1209-4EF8-A420-6E7094E8CF4C}"/>
            </c:ext>
          </c:extLst>
        </c:ser>
        <c:ser>
          <c:idx val="1"/>
          <c:order val="1"/>
          <c:tx>
            <c:strRef>
              <c:f>'グラフ（保護者）全体'!$AI$146</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'グラフ（保護者）全体'!$AI$147:$AI$148</c:f>
              <c:numCache>
                <c:formatCode>General</c:formatCode>
                <c:ptCount val="2"/>
                <c:pt idx="0">
                  <c:v>48.1</c:v>
                </c:pt>
                <c:pt idx="1">
                  <c:v>47.4</c:v>
                </c:pt>
              </c:numCache>
            </c:numRef>
          </c:val>
          <c:extLst>
            <c:ext xmlns:c16="http://schemas.microsoft.com/office/drawing/2014/chart" uri="{C3380CC4-5D6E-409C-BE32-E72D297353CC}">
              <c16:uniqueId val="{00000001-1209-4EF8-A420-6E7094E8CF4C}"/>
            </c:ext>
          </c:extLst>
        </c:ser>
        <c:ser>
          <c:idx val="2"/>
          <c:order val="2"/>
          <c:tx>
            <c:strRef>
              <c:f>'グラフ（保護者）全体'!$AJ$146</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09-4EF8-A420-6E7094E8CF4C}"/>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'グラフ（保護者）全体'!$AJ$147:$AJ$148</c:f>
              <c:numCache>
                <c:formatCode>General</c:formatCode>
                <c:ptCount val="2"/>
                <c:pt idx="0">
                  <c:v>5.4</c:v>
                </c:pt>
                <c:pt idx="1">
                  <c:v>6.9</c:v>
                </c:pt>
              </c:numCache>
            </c:numRef>
          </c:val>
          <c:extLst>
            <c:ext xmlns:c16="http://schemas.microsoft.com/office/drawing/2014/chart" uri="{C3380CC4-5D6E-409C-BE32-E72D297353CC}">
              <c16:uniqueId val="{00000003-1209-4EF8-A420-6E7094E8CF4C}"/>
            </c:ext>
          </c:extLst>
        </c:ser>
        <c:ser>
          <c:idx val="3"/>
          <c:order val="3"/>
          <c:tx>
            <c:strRef>
              <c:f>'グラフ（保護者）全体'!$AK$146</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'グラフ（保護者）全体'!$AK$147:$AK$148</c:f>
              <c:numCache>
                <c:formatCode>General</c:formatCode>
                <c:ptCount val="2"/>
                <c:pt idx="0">
                  <c:v>0.2</c:v>
                </c:pt>
                <c:pt idx="1">
                  <c:v>1.1000000000000001</c:v>
                </c:pt>
              </c:numCache>
            </c:numRef>
          </c:val>
          <c:extLst>
            <c:ext xmlns:c16="http://schemas.microsoft.com/office/drawing/2014/chart" uri="{C3380CC4-5D6E-409C-BE32-E72D297353CC}">
              <c16:uniqueId val="{00000004-1209-4EF8-A420-6E7094E8CF4C}"/>
            </c:ext>
          </c:extLst>
        </c:ser>
        <c:ser>
          <c:idx val="4"/>
          <c:order val="4"/>
          <c:tx>
            <c:strRef>
              <c:f>'グラフ（保護者）全体'!$AL$146</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'グラフ（保護者）全体'!$AL$147:$AL$148</c:f>
              <c:numCache>
                <c:formatCode>General</c:formatCode>
                <c:ptCount val="2"/>
                <c:pt idx="0">
                  <c:v>0.6</c:v>
                </c:pt>
                <c:pt idx="1">
                  <c:v>1.5</c:v>
                </c:pt>
              </c:numCache>
            </c:numRef>
          </c:val>
          <c:extLst>
            <c:ext xmlns:c16="http://schemas.microsoft.com/office/drawing/2014/chart" uri="{C3380CC4-5D6E-409C-BE32-E72D297353CC}">
              <c16:uniqueId val="{00000005-1209-4EF8-A420-6E7094E8CF4C}"/>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'グラフ（保護者）全体'!$AM$146</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'グラフ（保護者）全体'!$AM$147:$AM$148</c:f>
              <c:numCache>
                <c:formatCode>General</c:formatCode>
                <c:ptCount val="2"/>
                <c:pt idx="0">
                  <c:v>1.5991285403050108</c:v>
                </c:pt>
                <c:pt idx="1">
                  <c:v>1.6549450549450548</c:v>
                </c:pt>
              </c:numCache>
            </c:numRef>
          </c:xVal>
          <c:yVal>
            <c:numRef>
              <c:f>'グラフ（保護者）全体'!$T$147:$T$148</c:f>
              <c:numCache>
                <c:formatCode>General</c:formatCode>
                <c:ptCount val="2"/>
                <c:pt idx="0">
                  <c:v>1.5</c:v>
                </c:pt>
                <c:pt idx="1">
                  <c:v>3.5</c:v>
                </c:pt>
              </c:numCache>
            </c:numRef>
          </c:yVal>
          <c:smooth val="0"/>
          <c:extLst>
            <c:ext xmlns:c16="http://schemas.microsoft.com/office/drawing/2014/chart" uri="{C3380CC4-5D6E-409C-BE32-E72D297353CC}">
              <c16:uniqueId val="{00000006-1209-4EF8-A420-6E7094E8CF4C}"/>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'グラフ（保護者）全体'!$M$168</c:f>
          <c:strCache>
            <c:ptCount val="1"/>
            <c:pt idx="0">
              <c:v>8　学校運営について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'グラフ（保護者）全体'!$AH$168</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'グラフ（保護者）全体'!$M$169:$M$170</c:f>
              <c:strCache>
                <c:ptCount val="2"/>
                <c:pt idx="0">
                  <c:v>(1)本校は、保護者に学校の重点目標を伝えている。</c:v>
                </c:pt>
                <c:pt idx="1">
                  <c:v>(2)校長をはじめ教職員は、協力して教育活動に取り組んでいる。</c:v>
                </c:pt>
              </c:strCache>
            </c:strRef>
          </c:cat>
          <c:val>
            <c:numRef>
              <c:f>'グラフ（保護者）全体'!$AH$169:$AH$170</c:f>
              <c:numCache>
                <c:formatCode>General</c:formatCode>
                <c:ptCount val="2"/>
                <c:pt idx="0">
                  <c:v>30.5</c:v>
                </c:pt>
                <c:pt idx="1">
                  <c:v>35.9</c:v>
                </c:pt>
              </c:numCache>
            </c:numRef>
          </c:val>
          <c:extLst>
            <c:ext xmlns:c16="http://schemas.microsoft.com/office/drawing/2014/chart" uri="{C3380CC4-5D6E-409C-BE32-E72D297353CC}">
              <c16:uniqueId val="{00000000-3171-4564-9CD3-71C594483F23}"/>
            </c:ext>
          </c:extLst>
        </c:ser>
        <c:ser>
          <c:idx val="1"/>
          <c:order val="1"/>
          <c:tx>
            <c:strRef>
              <c:f>'グラフ（保護者）全体'!$AI$168</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'グラフ（保護者）全体'!$AI$169:$AI$170</c:f>
              <c:numCache>
                <c:formatCode>General</c:formatCode>
                <c:ptCount val="2"/>
                <c:pt idx="0">
                  <c:v>52.4</c:v>
                </c:pt>
                <c:pt idx="1">
                  <c:v>49.6</c:v>
                </c:pt>
              </c:numCache>
            </c:numRef>
          </c:val>
          <c:extLst>
            <c:ext xmlns:c16="http://schemas.microsoft.com/office/drawing/2014/chart" uri="{C3380CC4-5D6E-409C-BE32-E72D297353CC}">
              <c16:uniqueId val="{00000001-3171-4564-9CD3-71C594483F23}"/>
            </c:ext>
          </c:extLst>
        </c:ser>
        <c:ser>
          <c:idx val="2"/>
          <c:order val="2"/>
          <c:tx>
            <c:strRef>
              <c:f>'グラフ（保護者）全体'!$AJ$168</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71-4564-9CD3-71C594483F23}"/>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'グラフ（保護者）全体'!$AJ$169:$AJ$170</c:f>
              <c:numCache>
                <c:formatCode>General</c:formatCode>
                <c:ptCount val="2"/>
                <c:pt idx="0">
                  <c:v>9.5</c:v>
                </c:pt>
                <c:pt idx="1">
                  <c:v>6.5</c:v>
                </c:pt>
              </c:numCache>
            </c:numRef>
          </c:val>
          <c:extLst>
            <c:ext xmlns:c16="http://schemas.microsoft.com/office/drawing/2014/chart" uri="{C3380CC4-5D6E-409C-BE32-E72D297353CC}">
              <c16:uniqueId val="{00000003-3171-4564-9CD3-71C594483F23}"/>
            </c:ext>
          </c:extLst>
        </c:ser>
        <c:ser>
          <c:idx val="3"/>
          <c:order val="3"/>
          <c:tx>
            <c:strRef>
              <c:f>'グラフ（保護者）全体'!$AK$168</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'グラフ（保護者）全体'!$AK$169:$AK$170</c:f>
              <c:numCache>
                <c:formatCode>General</c:formatCode>
                <c:ptCount val="2"/>
                <c:pt idx="0">
                  <c:v>0.9</c:v>
                </c:pt>
                <c:pt idx="1">
                  <c:v>0.2</c:v>
                </c:pt>
              </c:numCache>
            </c:numRef>
          </c:val>
          <c:extLst>
            <c:ext xmlns:c16="http://schemas.microsoft.com/office/drawing/2014/chart" uri="{C3380CC4-5D6E-409C-BE32-E72D297353CC}">
              <c16:uniqueId val="{00000004-3171-4564-9CD3-71C594483F23}"/>
            </c:ext>
          </c:extLst>
        </c:ser>
        <c:ser>
          <c:idx val="4"/>
          <c:order val="4"/>
          <c:tx>
            <c:strRef>
              <c:f>'グラフ（保護者）全体'!$AL$168</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'グラフ（保護者）全体'!$AL$169:$AL$170</c:f>
              <c:numCache>
                <c:formatCode>General</c:formatCode>
                <c:ptCount val="2"/>
                <c:pt idx="0">
                  <c:v>6.7</c:v>
                </c:pt>
                <c:pt idx="1">
                  <c:v>7.8</c:v>
                </c:pt>
              </c:numCache>
            </c:numRef>
          </c:val>
          <c:extLst>
            <c:ext xmlns:c16="http://schemas.microsoft.com/office/drawing/2014/chart" uri="{C3380CC4-5D6E-409C-BE32-E72D297353CC}">
              <c16:uniqueId val="{00000005-3171-4564-9CD3-71C594483F23}"/>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'グラフ（保護者）全体'!$AM$168</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'グラフ（保護者）全体'!$AM$169:$AM$170</c:f>
              <c:numCache>
                <c:formatCode>General</c:formatCode>
                <c:ptCount val="2"/>
                <c:pt idx="0">
                  <c:v>1.7935034802784222</c:v>
                </c:pt>
                <c:pt idx="1">
                  <c:v>1.6854460093896713</c:v>
                </c:pt>
              </c:numCache>
            </c:numRef>
          </c:xVal>
          <c:yVal>
            <c:numRef>
              <c:f>'グラフ（保護者）全体'!$T$169:$T$170</c:f>
              <c:numCache>
                <c:formatCode>General</c:formatCode>
                <c:ptCount val="2"/>
                <c:pt idx="0">
                  <c:v>1.5</c:v>
                </c:pt>
                <c:pt idx="1">
                  <c:v>3.5</c:v>
                </c:pt>
              </c:numCache>
            </c:numRef>
          </c:yVal>
          <c:smooth val="0"/>
          <c:extLst>
            <c:ext xmlns:c16="http://schemas.microsoft.com/office/drawing/2014/chart" uri="{C3380CC4-5D6E-409C-BE32-E72D297353CC}">
              <c16:uniqueId val="{00000006-3171-4564-9CD3-71C594483F23}"/>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'グラフ（保護者）全体'!$M$190</c:f>
          <c:strCache>
            <c:ptCount val="1"/>
            <c:pt idx="0">
              <c:v>9　家庭と学校との連携について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'グラフ（保護者）全体'!$AH$190</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'グラフ（保護者）全体'!$M$191:$M$192</c:f>
              <c:strCache>
                <c:ptCount val="2"/>
                <c:pt idx="0">
                  <c:v>(1)私は、学校公開にすすんで参加している。</c:v>
                </c:pt>
                <c:pt idx="1">
                  <c:v>(2)私は、学校行事、ＰＴＡ地域主催の行事などにすすんで協力している。</c:v>
                </c:pt>
              </c:strCache>
            </c:strRef>
          </c:cat>
          <c:val>
            <c:numRef>
              <c:f>'グラフ（保護者）全体'!$AH$191:$AH$192</c:f>
              <c:numCache>
                <c:formatCode>General</c:formatCode>
                <c:ptCount val="2"/>
                <c:pt idx="0">
                  <c:v>44.2</c:v>
                </c:pt>
                <c:pt idx="1">
                  <c:v>18.600000000000001</c:v>
                </c:pt>
              </c:numCache>
            </c:numRef>
          </c:val>
          <c:extLst>
            <c:ext xmlns:c16="http://schemas.microsoft.com/office/drawing/2014/chart" uri="{C3380CC4-5D6E-409C-BE32-E72D297353CC}">
              <c16:uniqueId val="{00000000-4E0D-42EF-AEAF-80A5EA246CDB}"/>
            </c:ext>
          </c:extLst>
        </c:ser>
        <c:ser>
          <c:idx val="1"/>
          <c:order val="1"/>
          <c:tx>
            <c:strRef>
              <c:f>'グラフ（保護者）全体'!$AI$190</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'グラフ（保護者）全体'!$AI$191:$AI$192</c:f>
              <c:numCache>
                <c:formatCode>General</c:formatCode>
                <c:ptCount val="2"/>
                <c:pt idx="0">
                  <c:v>45.5</c:v>
                </c:pt>
                <c:pt idx="1">
                  <c:v>43.7</c:v>
                </c:pt>
              </c:numCache>
            </c:numRef>
          </c:val>
          <c:extLst>
            <c:ext xmlns:c16="http://schemas.microsoft.com/office/drawing/2014/chart" uri="{C3380CC4-5D6E-409C-BE32-E72D297353CC}">
              <c16:uniqueId val="{00000001-4E0D-42EF-AEAF-80A5EA246CDB}"/>
            </c:ext>
          </c:extLst>
        </c:ser>
        <c:ser>
          <c:idx val="2"/>
          <c:order val="2"/>
          <c:tx>
            <c:strRef>
              <c:f>'グラフ（保護者）全体'!$AJ$190</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0D-42EF-AEAF-80A5EA246CDB}"/>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'グラフ（保護者）全体'!$AJ$191:$AJ$192</c:f>
              <c:numCache>
                <c:formatCode>General</c:formatCode>
                <c:ptCount val="2"/>
                <c:pt idx="0">
                  <c:v>7.8</c:v>
                </c:pt>
                <c:pt idx="1">
                  <c:v>27.3</c:v>
                </c:pt>
              </c:numCache>
            </c:numRef>
          </c:val>
          <c:extLst>
            <c:ext xmlns:c16="http://schemas.microsoft.com/office/drawing/2014/chart" uri="{C3380CC4-5D6E-409C-BE32-E72D297353CC}">
              <c16:uniqueId val="{00000003-4E0D-42EF-AEAF-80A5EA246CDB}"/>
            </c:ext>
          </c:extLst>
        </c:ser>
        <c:ser>
          <c:idx val="3"/>
          <c:order val="3"/>
          <c:tx>
            <c:strRef>
              <c:f>'グラフ（保護者）全体'!$AK$190</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'グラフ（保護者）全体'!$AK$191:$AK$192</c:f>
              <c:numCache>
                <c:formatCode>General</c:formatCode>
                <c:ptCount val="2"/>
                <c:pt idx="0">
                  <c:v>1.1000000000000001</c:v>
                </c:pt>
                <c:pt idx="1">
                  <c:v>6.7</c:v>
                </c:pt>
              </c:numCache>
            </c:numRef>
          </c:val>
          <c:extLst>
            <c:ext xmlns:c16="http://schemas.microsoft.com/office/drawing/2014/chart" uri="{C3380CC4-5D6E-409C-BE32-E72D297353CC}">
              <c16:uniqueId val="{00000004-4E0D-42EF-AEAF-80A5EA246CDB}"/>
            </c:ext>
          </c:extLst>
        </c:ser>
        <c:ser>
          <c:idx val="4"/>
          <c:order val="4"/>
          <c:tx>
            <c:strRef>
              <c:f>'グラフ（保護者）全体'!$AL$190</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'グラフ（保護者）全体'!$AL$191:$AL$192</c:f>
              <c:numCache>
                <c:formatCode>General</c:formatCode>
                <c:ptCount val="2"/>
                <c:pt idx="0">
                  <c:v>1.5</c:v>
                </c:pt>
                <c:pt idx="1">
                  <c:v>3.7</c:v>
                </c:pt>
              </c:numCache>
            </c:numRef>
          </c:val>
          <c:extLst>
            <c:ext xmlns:c16="http://schemas.microsoft.com/office/drawing/2014/chart" uri="{C3380CC4-5D6E-409C-BE32-E72D297353CC}">
              <c16:uniqueId val="{00000005-4E0D-42EF-AEAF-80A5EA246CDB}"/>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'グラフ（保護者）全体'!$AM$190</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'グラフ（保護者）全体'!$AM$191:$AM$192</c:f>
              <c:numCache>
                <c:formatCode>General</c:formatCode>
                <c:ptCount val="2"/>
                <c:pt idx="0">
                  <c:v>1.6527472527472526</c:v>
                </c:pt>
                <c:pt idx="1">
                  <c:v>2.2292134831460673</c:v>
                </c:pt>
              </c:numCache>
            </c:numRef>
          </c:xVal>
          <c:yVal>
            <c:numRef>
              <c:f>'グラフ（保護者）全体'!$T$191:$T$192</c:f>
              <c:numCache>
                <c:formatCode>General</c:formatCode>
                <c:ptCount val="2"/>
                <c:pt idx="0">
                  <c:v>1.5</c:v>
                </c:pt>
                <c:pt idx="1">
                  <c:v>3.5</c:v>
                </c:pt>
              </c:numCache>
            </c:numRef>
          </c:yVal>
          <c:smooth val="0"/>
          <c:extLst>
            <c:ext xmlns:c16="http://schemas.microsoft.com/office/drawing/2014/chart" uri="{C3380CC4-5D6E-409C-BE32-E72D297353CC}">
              <c16:uniqueId val="{00000006-4E0D-42EF-AEAF-80A5EA246CDB}"/>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'グラフ（保護者）全体'!$M$212</c:f>
          <c:strCache>
            <c:ptCount val="1"/>
            <c:pt idx="0">
              <c:v>10　地域との連携について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3686414198225222"/>
          <c:w val="0.45862258953168045"/>
          <c:h val="0.5710561179852518"/>
        </c:manualLayout>
      </c:layout>
      <c:barChart>
        <c:barDir val="bar"/>
        <c:grouping val="percentStacked"/>
        <c:varyColors val="0"/>
        <c:ser>
          <c:idx val="0"/>
          <c:order val="0"/>
          <c:tx>
            <c:strRef>
              <c:f>'グラフ（保護者）全体'!$AH$212</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'グラフ（保護者）全体'!$M$213:$M$215</c:f>
              <c:strCache>
                <c:ptCount val="3"/>
                <c:pt idx="0">
                  <c:v>(1)本校は、地域の人や施設を教育活動に生かしている。</c:v>
                </c:pt>
                <c:pt idx="1">
                  <c:v>(2)本校は、地域の活動などに協力的である。</c:v>
                </c:pt>
                <c:pt idx="2">
                  <c:v>(3)本校は、地域に情報を提供している。</c:v>
                </c:pt>
              </c:strCache>
            </c:strRef>
          </c:cat>
          <c:val>
            <c:numRef>
              <c:f>'グラフ（保護者）全体'!$AH$213:$AH$215</c:f>
              <c:numCache>
                <c:formatCode>General</c:formatCode>
                <c:ptCount val="3"/>
                <c:pt idx="0">
                  <c:v>21.9</c:v>
                </c:pt>
                <c:pt idx="1">
                  <c:v>22.7</c:v>
                </c:pt>
                <c:pt idx="2">
                  <c:v>21.9</c:v>
                </c:pt>
              </c:numCache>
            </c:numRef>
          </c:val>
          <c:extLst>
            <c:ext xmlns:c16="http://schemas.microsoft.com/office/drawing/2014/chart" uri="{C3380CC4-5D6E-409C-BE32-E72D297353CC}">
              <c16:uniqueId val="{00000000-5A0D-49E2-AAE3-6428F4515C8C}"/>
            </c:ext>
          </c:extLst>
        </c:ser>
        <c:ser>
          <c:idx val="1"/>
          <c:order val="1"/>
          <c:tx>
            <c:strRef>
              <c:f>'グラフ（保護者）全体'!$AI$212</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'グラフ（保護者）全体'!$AI$213:$AI$215</c:f>
              <c:numCache>
                <c:formatCode>General</c:formatCode>
                <c:ptCount val="3"/>
                <c:pt idx="0">
                  <c:v>51.9</c:v>
                </c:pt>
                <c:pt idx="1">
                  <c:v>49.1</c:v>
                </c:pt>
                <c:pt idx="2">
                  <c:v>44.2</c:v>
                </c:pt>
              </c:numCache>
            </c:numRef>
          </c:val>
          <c:extLst>
            <c:ext xmlns:c16="http://schemas.microsoft.com/office/drawing/2014/chart" uri="{C3380CC4-5D6E-409C-BE32-E72D297353CC}">
              <c16:uniqueId val="{00000001-5A0D-49E2-AAE3-6428F4515C8C}"/>
            </c:ext>
          </c:extLst>
        </c:ser>
        <c:ser>
          <c:idx val="2"/>
          <c:order val="2"/>
          <c:tx>
            <c:strRef>
              <c:f>'グラフ（保護者）全体'!$AJ$212</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0D-49E2-AAE3-6428F4515C8C}"/>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'グラフ（保護者）全体'!$AJ$213:$AJ$215</c:f>
              <c:numCache>
                <c:formatCode>General</c:formatCode>
                <c:ptCount val="3"/>
                <c:pt idx="0">
                  <c:v>10.8</c:v>
                </c:pt>
                <c:pt idx="1">
                  <c:v>8.1999999999999993</c:v>
                </c:pt>
                <c:pt idx="2">
                  <c:v>9.3000000000000007</c:v>
                </c:pt>
              </c:numCache>
            </c:numRef>
          </c:val>
          <c:extLst>
            <c:ext xmlns:c16="http://schemas.microsoft.com/office/drawing/2014/chart" uri="{C3380CC4-5D6E-409C-BE32-E72D297353CC}">
              <c16:uniqueId val="{00000003-5A0D-49E2-AAE3-6428F4515C8C}"/>
            </c:ext>
          </c:extLst>
        </c:ser>
        <c:ser>
          <c:idx val="3"/>
          <c:order val="3"/>
          <c:tx>
            <c:strRef>
              <c:f>'グラフ（保護者）全体'!$AK$212</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'グラフ（保護者）全体'!$AK$213:$AK$215</c:f>
              <c:numCache>
                <c:formatCode>General</c:formatCode>
                <c:ptCount val="3"/>
                <c:pt idx="0">
                  <c:v>1.5</c:v>
                </c:pt>
                <c:pt idx="1">
                  <c:v>1.5</c:v>
                </c:pt>
                <c:pt idx="2">
                  <c:v>1.9</c:v>
                </c:pt>
              </c:numCache>
            </c:numRef>
          </c:val>
          <c:extLst>
            <c:ext xmlns:c16="http://schemas.microsoft.com/office/drawing/2014/chart" uri="{C3380CC4-5D6E-409C-BE32-E72D297353CC}">
              <c16:uniqueId val="{00000004-5A0D-49E2-AAE3-6428F4515C8C}"/>
            </c:ext>
          </c:extLst>
        </c:ser>
        <c:ser>
          <c:idx val="4"/>
          <c:order val="4"/>
          <c:tx>
            <c:strRef>
              <c:f>'グラフ（保護者）全体'!$AL$212</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'グラフ（保護者）全体'!$AL$213:$AL$215</c:f>
              <c:numCache>
                <c:formatCode>General</c:formatCode>
                <c:ptCount val="3"/>
                <c:pt idx="0">
                  <c:v>13.9</c:v>
                </c:pt>
                <c:pt idx="1">
                  <c:v>18.399999999999999</c:v>
                </c:pt>
                <c:pt idx="2">
                  <c:v>22.7</c:v>
                </c:pt>
              </c:numCache>
            </c:numRef>
          </c:val>
          <c:extLst>
            <c:ext xmlns:c16="http://schemas.microsoft.com/office/drawing/2014/chart" uri="{C3380CC4-5D6E-409C-BE32-E72D297353CC}">
              <c16:uniqueId val="{00000005-5A0D-49E2-AAE3-6428F4515C8C}"/>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'グラフ（保護者）全体'!$AM$212</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'グラフ（保護者）全体'!$AM$213:$AM$215</c:f>
              <c:numCache>
                <c:formatCode>General</c:formatCode>
                <c:ptCount val="3"/>
                <c:pt idx="0">
                  <c:v>1.9070351758793971</c:v>
                </c:pt>
                <c:pt idx="1">
                  <c:v>1.8594164456233422</c:v>
                </c:pt>
                <c:pt idx="2">
                  <c:v>1.8879551820728291</c:v>
                </c:pt>
              </c:numCache>
            </c:numRef>
          </c:xVal>
          <c:yVal>
            <c:numRef>
              <c:f>'グラフ（保護者）全体'!$T$213:$T$215</c:f>
              <c:numCache>
                <c:formatCode>General</c:formatCode>
                <c:ptCount val="3"/>
                <c:pt idx="0">
                  <c:v>1.1499999999999999</c:v>
                </c:pt>
                <c:pt idx="1">
                  <c:v>2.5</c:v>
                </c:pt>
                <c:pt idx="2">
                  <c:v>3.85</c:v>
                </c:pt>
              </c:numCache>
            </c:numRef>
          </c:yVal>
          <c:smooth val="0"/>
          <c:extLst>
            <c:ext xmlns:c16="http://schemas.microsoft.com/office/drawing/2014/chart" uri="{C3380CC4-5D6E-409C-BE32-E72D297353CC}">
              <c16:uniqueId val="{00000006-5A0D-49E2-AAE3-6428F4515C8C}"/>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'グラフ（保護者）全体'!$M$235</c:f>
          <c:strCache>
            <c:ptCount val="1"/>
            <c:pt idx="0">
              <c:v>11　学校の安全性について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3686414198225222"/>
          <c:w val="0.45862258953168045"/>
          <c:h val="0.5710561179852518"/>
        </c:manualLayout>
      </c:layout>
      <c:barChart>
        <c:barDir val="bar"/>
        <c:grouping val="percentStacked"/>
        <c:varyColors val="0"/>
        <c:ser>
          <c:idx val="0"/>
          <c:order val="0"/>
          <c:tx>
            <c:strRef>
              <c:f>'グラフ（保護者）全体'!$AH$235</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'グラフ（保護者）全体'!$M$236:$M$238</c:f>
              <c:strCache>
                <c:ptCount val="3"/>
                <c:pt idx="0">
                  <c:v>(1)本校は、安全な学校づくりを進めている。</c:v>
                </c:pt>
                <c:pt idx="1">
                  <c:v>(2)本校は、避難訓練やセーフティ教室などで、児童に安全に関する指導をしている。</c:v>
                </c:pt>
                <c:pt idx="2">
                  <c:v>(3)本校は、自然災害時の対応を子供や保護者に提供している。</c:v>
                </c:pt>
              </c:strCache>
            </c:strRef>
          </c:cat>
          <c:val>
            <c:numRef>
              <c:f>'グラフ（保護者）全体'!$AH$236:$AH$238</c:f>
              <c:numCache>
                <c:formatCode>General</c:formatCode>
                <c:ptCount val="3"/>
                <c:pt idx="0">
                  <c:v>30.1</c:v>
                </c:pt>
                <c:pt idx="1">
                  <c:v>39</c:v>
                </c:pt>
                <c:pt idx="2">
                  <c:v>31.2</c:v>
                </c:pt>
              </c:numCache>
            </c:numRef>
          </c:val>
          <c:extLst>
            <c:ext xmlns:c16="http://schemas.microsoft.com/office/drawing/2014/chart" uri="{C3380CC4-5D6E-409C-BE32-E72D297353CC}">
              <c16:uniqueId val="{00000000-CD83-41B9-999B-F6E14F97795E}"/>
            </c:ext>
          </c:extLst>
        </c:ser>
        <c:ser>
          <c:idx val="1"/>
          <c:order val="1"/>
          <c:tx>
            <c:strRef>
              <c:f>'グラフ（保護者）全体'!$AI$235</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'グラフ（保護者）全体'!$AI$236:$AI$238</c:f>
              <c:numCache>
                <c:formatCode>General</c:formatCode>
                <c:ptCount val="3"/>
                <c:pt idx="0">
                  <c:v>49.4</c:v>
                </c:pt>
                <c:pt idx="1">
                  <c:v>55.2</c:v>
                </c:pt>
                <c:pt idx="2">
                  <c:v>53.9</c:v>
                </c:pt>
              </c:numCache>
            </c:numRef>
          </c:val>
          <c:extLst>
            <c:ext xmlns:c16="http://schemas.microsoft.com/office/drawing/2014/chart" uri="{C3380CC4-5D6E-409C-BE32-E72D297353CC}">
              <c16:uniqueId val="{00000001-CD83-41B9-999B-F6E14F97795E}"/>
            </c:ext>
          </c:extLst>
        </c:ser>
        <c:ser>
          <c:idx val="2"/>
          <c:order val="2"/>
          <c:tx>
            <c:strRef>
              <c:f>'グラフ（保護者）全体'!$AJ$235</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83-41B9-999B-F6E14F97795E}"/>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'グラフ（保護者）全体'!$AJ$236:$AJ$238</c:f>
              <c:numCache>
                <c:formatCode>General</c:formatCode>
                <c:ptCount val="3"/>
                <c:pt idx="0">
                  <c:v>11</c:v>
                </c:pt>
                <c:pt idx="1">
                  <c:v>3</c:v>
                </c:pt>
                <c:pt idx="2">
                  <c:v>8.4</c:v>
                </c:pt>
              </c:numCache>
            </c:numRef>
          </c:val>
          <c:extLst>
            <c:ext xmlns:c16="http://schemas.microsoft.com/office/drawing/2014/chart" uri="{C3380CC4-5D6E-409C-BE32-E72D297353CC}">
              <c16:uniqueId val="{00000003-CD83-41B9-999B-F6E14F97795E}"/>
            </c:ext>
          </c:extLst>
        </c:ser>
        <c:ser>
          <c:idx val="3"/>
          <c:order val="3"/>
          <c:tx>
            <c:strRef>
              <c:f>'グラフ（保護者）全体'!$AK$235</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'グラフ（保護者）全体'!$AK$236:$AK$238</c:f>
              <c:numCache>
                <c:formatCode>General</c:formatCode>
                <c:ptCount val="3"/>
                <c:pt idx="0">
                  <c:v>2.6</c:v>
                </c:pt>
                <c:pt idx="1">
                  <c:v>0</c:v>
                </c:pt>
                <c:pt idx="2">
                  <c:v>0.2</c:v>
                </c:pt>
              </c:numCache>
            </c:numRef>
          </c:val>
          <c:extLst>
            <c:ext xmlns:c16="http://schemas.microsoft.com/office/drawing/2014/chart" uri="{C3380CC4-5D6E-409C-BE32-E72D297353CC}">
              <c16:uniqueId val="{00000004-CD83-41B9-999B-F6E14F97795E}"/>
            </c:ext>
          </c:extLst>
        </c:ser>
        <c:ser>
          <c:idx val="4"/>
          <c:order val="4"/>
          <c:tx>
            <c:strRef>
              <c:f>'グラフ（保護者）全体'!$AL$235</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'グラフ（保護者）全体'!$AL$236:$AL$238</c:f>
              <c:numCache>
                <c:formatCode>General</c:formatCode>
                <c:ptCount val="3"/>
                <c:pt idx="0">
                  <c:v>6.9</c:v>
                </c:pt>
                <c:pt idx="1">
                  <c:v>2.8</c:v>
                </c:pt>
                <c:pt idx="2">
                  <c:v>6.3</c:v>
                </c:pt>
              </c:numCache>
            </c:numRef>
          </c:val>
          <c:extLst>
            <c:ext xmlns:c16="http://schemas.microsoft.com/office/drawing/2014/chart" uri="{C3380CC4-5D6E-409C-BE32-E72D297353CC}">
              <c16:uniqueId val="{00000005-CD83-41B9-999B-F6E14F97795E}"/>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'グラフ（保護者）全体'!$AM$235</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'グラフ（保護者）全体'!$AM$236:$AM$238</c:f>
              <c:numCache>
                <c:formatCode>General</c:formatCode>
                <c:ptCount val="3"/>
                <c:pt idx="0">
                  <c:v>1.8511627906976744</c:v>
                </c:pt>
                <c:pt idx="1">
                  <c:v>1.6302895322939865</c:v>
                </c:pt>
                <c:pt idx="2">
                  <c:v>1.7621247113163971</c:v>
                </c:pt>
              </c:numCache>
            </c:numRef>
          </c:xVal>
          <c:yVal>
            <c:numRef>
              <c:f>'グラフ（保護者）全体'!$T$236:$T$238</c:f>
              <c:numCache>
                <c:formatCode>General</c:formatCode>
                <c:ptCount val="3"/>
                <c:pt idx="0">
                  <c:v>1.1499999999999999</c:v>
                </c:pt>
                <c:pt idx="1">
                  <c:v>2.5</c:v>
                </c:pt>
                <c:pt idx="2">
                  <c:v>3.85</c:v>
                </c:pt>
              </c:numCache>
            </c:numRef>
          </c:yVal>
          <c:smooth val="0"/>
          <c:extLst>
            <c:ext xmlns:c16="http://schemas.microsoft.com/office/drawing/2014/chart" uri="{C3380CC4-5D6E-409C-BE32-E72D297353CC}">
              <c16:uniqueId val="{00000006-CD83-41B9-999B-F6E14F97795E}"/>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'グラフ（保護者）全体'!$M$258</c:f>
          <c:strCache>
            <c:ptCount val="1"/>
            <c:pt idx="0">
              <c:v>12　その他について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15353068847163334"/>
          <c:w val="0.45862258953168045"/>
          <c:h val="0.70720834464657434"/>
        </c:manualLayout>
      </c:layout>
      <c:barChart>
        <c:barDir val="bar"/>
        <c:grouping val="percentStacked"/>
        <c:varyColors val="0"/>
        <c:ser>
          <c:idx val="0"/>
          <c:order val="0"/>
          <c:tx>
            <c:strRef>
              <c:f>'グラフ（保護者）全体'!$AH$258</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'グラフ（保護者）全体'!$M$259:$M$269</c:f>
              <c:strCache>
                <c:ptCount val="11"/>
                <c:pt idx="0">
                  <c:v>(1)本校の児童は、自分の目標に向かって、あきらめずに粘り強く取り組むことができる。</c:v>
                </c:pt>
                <c:pt idx="1">
                  <c:v>(2)本校の児童は、自ら課題を見付け、解決していく探究的な学習を楽しんでいる。</c:v>
                </c:pt>
                <c:pt idx="2">
                  <c:v>(3)本校の児童は、学習したことをもとに、新しいことに挑戦しようとしている。</c:v>
                </c:pt>
                <c:pt idx="3">
                  <c:v>(4)本校児童は、自分らしさを大切にし、他者の良さを尊重している。</c:v>
                </c:pt>
                <c:pt idx="4">
                  <c:v>(5)本校の児童は、人を思いやり、クラスや友達のために何ができるかを考え行動に移すことができている。</c:v>
                </c:pt>
                <c:pt idx="5">
                  <c:v>(6)本校の児童は、学習用タブレットを効果的に活用し、学習を進めている。</c:v>
                </c:pt>
                <c:pt idx="6">
                  <c:v>(7)本校の児童は、家庭や学校のルールを守って学習用タブレットを利用している。</c:v>
                </c:pt>
                <c:pt idx="7">
                  <c:v>(8)本校では、英語教育の充実に積極的に取り組んでいる。</c:v>
                </c:pt>
                <c:pt idx="8">
                  <c:v>(9)本校では、教科「日本語」の授業の充実に積極的に取り組んでいる。</c:v>
                </c:pt>
                <c:pt idx="9">
                  <c:v>(10)私は、子どもを見守る地域の一員として、普段から本校児童に声をかけている。</c:v>
                </c:pt>
                <c:pt idx="10">
                  <c:v>(11)私は、「学校運営委員会だより」を通し、本校学校運営委員会の活動や取り組みを知っている。</c:v>
                </c:pt>
              </c:strCache>
            </c:strRef>
          </c:cat>
          <c:val>
            <c:numRef>
              <c:f>'グラフ（保護者）全体'!$AH$259:$AH$269</c:f>
              <c:numCache>
                <c:formatCode>General</c:formatCode>
                <c:ptCount val="11"/>
                <c:pt idx="0">
                  <c:v>18.8</c:v>
                </c:pt>
                <c:pt idx="1">
                  <c:v>18.600000000000001</c:v>
                </c:pt>
                <c:pt idx="2">
                  <c:v>20.6</c:v>
                </c:pt>
                <c:pt idx="3">
                  <c:v>22.9</c:v>
                </c:pt>
                <c:pt idx="4">
                  <c:v>22.9</c:v>
                </c:pt>
                <c:pt idx="5">
                  <c:v>26.8</c:v>
                </c:pt>
                <c:pt idx="6">
                  <c:v>24.5</c:v>
                </c:pt>
                <c:pt idx="7">
                  <c:v>18.2</c:v>
                </c:pt>
                <c:pt idx="8">
                  <c:v>22.5</c:v>
                </c:pt>
                <c:pt idx="9">
                  <c:v>17.7</c:v>
                </c:pt>
                <c:pt idx="10">
                  <c:v>21.6</c:v>
                </c:pt>
              </c:numCache>
            </c:numRef>
          </c:val>
          <c:extLst>
            <c:ext xmlns:c16="http://schemas.microsoft.com/office/drawing/2014/chart" uri="{C3380CC4-5D6E-409C-BE32-E72D297353CC}">
              <c16:uniqueId val="{00000000-7A7C-4F64-A24B-1F5D4FC462A3}"/>
            </c:ext>
          </c:extLst>
        </c:ser>
        <c:ser>
          <c:idx val="1"/>
          <c:order val="1"/>
          <c:tx>
            <c:strRef>
              <c:f>'グラフ（保護者）全体'!$AI$258</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'グラフ（保護者）全体'!$AI$259:$AI$269</c:f>
              <c:numCache>
                <c:formatCode>General</c:formatCode>
                <c:ptCount val="11"/>
                <c:pt idx="0">
                  <c:v>52.4</c:v>
                </c:pt>
                <c:pt idx="1">
                  <c:v>45.5</c:v>
                </c:pt>
                <c:pt idx="2">
                  <c:v>44.4</c:v>
                </c:pt>
                <c:pt idx="3">
                  <c:v>54.3</c:v>
                </c:pt>
                <c:pt idx="4">
                  <c:v>52.8</c:v>
                </c:pt>
                <c:pt idx="5">
                  <c:v>48.3</c:v>
                </c:pt>
                <c:pt idx="6">
                  <c:v>41.8</c:v>
                </c:pt>
                <c:pt idx="7">
                  <c:v>36.1</c:v>
                </c:pt>
                <c:pt idx="8">
                  <c:v>47.6</c:v>
                </c:pt>
                <c:pt idx="9">
                  <c:v>42.2</c:v>
                </c:pt>
                <c:pt idx="10">
                  <c:v>53.9</c:v>
                </c:pt>
              </c:numCache>
            </c:numRef>
          </c:val>
          <c:extLst>
            <c:ext xmlns:c16="http://schemas.microsoft.com/office/drawing/2014/chart" uri="{C3380CC4-5D6E-409C-BE32-E72D297353CC}">
              <c16:uniqueId val="{00000001-7A7C-4F64-A24B-1F5D4FC462A3}"/>
            </c:ext>
          </c:extLst>
        </c:ser>
        <c:ser>
          <c:idx val="2"/>
          <c:order val="2"/>
          <c:tx>
            <c:strRef>
              <c:f>'グラフ（保護者）全体'!$AJ$258</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7C-4F64-A24B-1F5D4FC462A3}"/>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'グラフ（保護者）全体'!$AJ$259:$AJ$269</c:f>
              <c:numCache>
                <c:formatCode>General</c:formatCode>
                <c:ptCount val="11"/>
                <c:pt idx="0">
                  <c:v>11.5</c:v>
                </c:pt>
                <c:pt idx="1">
                  <c:v>15.6</c:v>
                </c:pt>
                <c:pt idx="2">
                  <c:v>13.9</c:v>
                </c:pt>
                <c:pt idx="3">
                  <c:v>9.5</c:v>
                </c:pt>
                <c:pt idx="4">
                  <c:v>10.6</c:v>
                </c:pt>
                <c:pt idx="5">
                  <c:v>11.5</c:v>
                </c:pt>
                <c:pt idx="6">
                  <c:v>15.8</c:v>
                </c:pt>
                <c:pt idx="7">
                  <c:v>22.7</c:v>
                </c:pt>
                <c:pt idx="8">
                  <c:v>13.6</c:v>
                </c:pt>
                <c:pt idx="9">
                  <c:v>27.3</c:v>
                </c:pt>
                <c:pt idx="10">
                  <c:v>17.7</c:v>
                </c:pt>
              </c:numCache>
            </c:numRef>
          </c:val>
          <c:extLst>
            <c:ext xmlns:c16="http://schemas.microsoft.com/office/drawing/2014/chart" uri="{C3380CC4-5D6E-409C-BE32-E72D297353CC}">
              <c16:uniqueId val="{00000003-7A7C-4F64-A24B-1F5D4FC462A3}"/>
            </c:ext>
          </c:extLst>
        </c:ser>
        <c:ser>
          <c:idx val="3"/>
          <c:order val="3"/>
          <c:tx>
            <c:strRef>
              <c:f>'グラフ（保護者）全体'!$AK$258</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'グラフ（保護者）全体'!$AK$259:$AK$269</c:f>
              <c:numCache>
                <c:formatCode>General</c:formatCode>
                <c:ptCount val="11"/>
                <c:pt idx="0">
                  <c:v>0.9</c:v>
                </c:pt>
                <c:pt idx="1">
                  <c:v>2.2000000000000002</c:v>
                </c:pt>
                <c:pt idx="2">
                  <c:v>1.9</c:v>
                </c:pt>
                <c:pt idx="3">
                  <c:v>1.9</c:v>
                </c:pt>
                <c:pt idx="4">
                  <c:v>1.3</c:v>
                </c:pt>
                <c:pt idx="5">
                  <c:v>4.0999999999999996</c:v>
                </c:pt>
                <c:pt idx="6">
                  <c:v>9.1</c:v>
                </c:pt>
                <c:pt idx="7">
                  <c:v>5.6</c:v>
                </c:pt>
                <c:pt idx="8">
                  <c:v>1.5</c:v>
                </c:pt>
                <c:pt idx="9">
                  <c:v>7.6</c:v>
                </c:pt>
                <c:pt idx="10">
                  <c:v>3.2</c:v>
                </c:pt>
              </c:numCache>
            </c:numRef>
          </c:val>
          <c:extLst>
            <c:ext xmlns:c16="http://schemas.microsoft.com/office/drawing/2014/chart" uri="{C3380CC4-5D6E-409C-BE32-E72D297353CC}">
              <c16:uniqueId val="{00000004-7A7C-4F64-A24B-1F5D4FC462A3}"/>
            </c:ext>
          </c:extLst>
        </c:ser>
        <c:ser>
          <c:idx val="4"/>
          <c:order val="4"/>
          <c:tx>
            <c:strRef>
              <c:f>'グラフ（保護者）全体'!$AL$258</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'グラフ（保護者）全体'!$AL$259:$AL$269</c:f>
              <c:numCache>
                <c:formatCode>General</c:formatCode>
                <c:ptCount val="11"/>
                <c:pt idx="0">
                  <c:v>16.5</c:v>
                </c:pt>
                <c:pt idx="1">
                  <c:v>18.2</c:v>
                </c:pt>
                <c:pt idx="2">
                  <c:v>19.3</c:v>
                </c:pt>
                <c:pt idx="3">
                  <c:v>11.3</c:v>
                </c:pt>
                <c:pt idx="4">
                  <c:v>12.3</c:v>
                </c:pt>
                <c:pt idx="5">
                  <c:v>9.3000000000000007</c:v>
                </c:pt>
                <c:pt idx="6">
                  <c:v>8.9</c:v>
                </c:pt>
                <c:pt idx="7">
                  <c:v>17.3</c:v>
                </c:pt>
                <c:pt idx="8">
                  <c:v>14.7</c:v>
                </c:pt>
                <c:pt idx="9">
                  <c:v>5.2</c:v>
                </c:pt>
                <c:pt idx="10">
                  <c:v>3.5</c:v>
                </c:pt>
              </c:numCache>
            </c:numRef>
          </c:val>
          <c:extLst>
            <c:ext xmlns:c16="http://schemas.microsoft.com/office/drawing/2014/chart" uri="{C3380CC4-5D6E-409C-BE32-E72D297353CC}">
              <c16:uniqueId val="{00000005-7A7C-4F64-A24B-1F5D4FC462A3}"/>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'グラフ（保護者）全体'!$AM$258</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'グラフ（保護者）全体'!$AM$259:$AM$269</c:f>
              <c:numCache>
                <c:formatCode>General</c:formatCode>
                <c:ptCount val="11"/>
                <c:pt idx="0">
                  <c:v>1.9326424870466321</c:v>
                </c:pt>
                <c:pt idx="1">
                  <c:v>2.0158730158730158</c:v>
                </c:pt>
                <c:pt idx="2">
                  <c:v>1.9651474530831099</c:v>
                </c:pt>
                <c:pt idx="3">
                  <c:v>1.8926829268292682</c:v>
                </c:pt>
                <c:pt idx="4">
                  <c:v>1.8888888888888888</c:v>
                </c:pt>
                <c:pt idx="5">
                  <c:v>1.9212410501193318</c:v>
                </c:pt>
                <c:pt idx="6">
                  <c:v>2.1045130641330165</c:v>
                </c:pt>
                <c:pt idx="7">
                  <c:v>2.1910994764397906</c:v>
                </c:pt>
                <c:pt idx="8">
                  <c:v>1.9314720812182742</c:v>
                </c:pt>
                <c:pt idx="9">
                  <c:v>2.2602739726027399</c:v>
                </c:pt>
                <c:pt idx="10">
                  <c:v>2.0269058295964126</c:v>
                </c:pt>
              </c:numCache>
            </c:numRef>
          </c:xVal>
          <c:yVal>
            <c:numRef>
              <c:f>'グラフ（保護者）全体'!$T$259:$T$269</c:f>
              <c:numCache>
                <c:formatCode>General</c:formatCode>
                <c:ptCount val="11"/>
                <c:pt idx="0">
                  <c:v>0.67</c:v>
                </c:pt>
                <c:pt idx="1">
                  <c:v>1.036</c:v>
                </c:pt>
                <c:pt idx="2">
                  <c:v>1.4019999999999999</c:v>
                </c:pt>
                <c:pt idx="3">
                  <c:v>1.768</c:v>
                </c:pt>
                <c:pt idx="4">
                  <c:v>2.1339999999999999</c:v>
                </c:pt>
                <c:pt idx="5">
                  <c:v>2.5</c:v>
                </c:pt>
                <c:pt idx="6">
                  <c:v>2.8660000000000001</c:v>
                </c:pt>
                <c:pt idx="7">
                  <c:v>3.2320000000000002</c:v>
                </c:pt>
                <c:pt idx="8">
                  <c:v>3.5979999999999999</c:v>
                </c:pt>
                <c:pt idx="9">
                  <c:v>3.964</c:v>
                </c:pt>
                <c:pt idx="10">
                  <c:v>4.33</c:v>
                </c:pt>
              </c:numCache>
            </c:numRef>
          </c:yVal>
          <c:smooth val="0"/>
          <c:extLst>
            <c:ext xmlns:c16="http://schemas.microsoft.com/office/drawing/2014/chart" uri="{C3380CC4-5D6E-409C-BE32-E72D297353CC}">
              <c16:uniqueId val="{00000006-7A7C-4F64-A24B-1F5D4FC462A3}"/>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'グラフ（児童）全体'!$M$32</c:f>
          <c:strCache>
            <c:ptCount val="1"/>
            <c:pt idx="0">
              <c:v>2　生活について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3686414198225222"/>
          <c:w val="0.45862258953168045"/>
          <c:h val="0.5710561179852518"/>
        </c:manualLayout>
      </c:layout>
      <c:barChart>
        <c:barDir val="bar"/>
        <c:grouping val="percentStacked"/>
        <c:varyColors val="0"/>
        <c:ser>
          <c:idx val="0"/>
          <c:order val="0"/>
          <c:tx>
            <c:strRef>
              <c:f>'グラフ（児童）全体'!$AH$32</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'グラフ（児童）全体'!$M$33:$M$35</c:f>
              <c:strCache>
                <c:ptCount val="3"/>
                <c:pt idx="0">
                  <c:v>(1)私は、学校のきまりを守って、行動している。</c:v>
                </c:pt>
                <c:pt idx="1">
                  <c:v>(2)先生は、学校のきまりを守らない児童に注意している。</c:v>
                </c:pt>
                <c:pt idx="2">
                  <c:v>(3)先生に注意されたことは、理解できる。</c:v>
                </c:pt>
              </c:strCache>
            </c:strRef>
          </c:cat>
          <c:val>
            <c:numRef>
              <c:f>'グラフ（児童）全体'!$AH$33:$AH$35</c:f>
              <c:numCache>
                <c:formatCode>General</c:formatCode>
                <c:ptCount val="3"/>
                <c:pt idx="0">
                  <c:v>27.2</c:v>
                </c:pt>
                <c:pt idx="1">
                  <c:v>50</c:v>
                </c:pt>
                <c:pt idx="2">
                  <c:v>57.9</c:v>
                </c:pt>
              </c:numCache>
            </c:numRef>
          </c:val>
          <c:extLst>
            <c:ext xmlns:c16="http://schemas.microsoft.com/office/drawing/2014/chart" uri="{C3380CC4-5D6E-409C-BE32-E72D297353CC}">
              <c16:uniqueId val="{00000000-4B13-476A-9E23-5CCE9D3C86F0}"/>
            </c:ext>
          </c:extLst>
        </c:ser>
        <c:ser>
          <c:idx val="1"/>
          <c:order val="1"/>
          <c:tx>
            <c:strRef>
              <c:f>'グラフ（児童）全体'!$AI$32</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'グラフ（児童）全体'!$AI$33:$AI$35</c:f>
              <c:numCache>
                <c:formatCode>General</c:formatCode>
                <c:ptCount val="3"/>
                <c:pt idx="0">
                  <c:v>52.6</c:v>
                </c:pt>
                <c:pt idx="1">
                  <c:v>32.5</c:v>
                </c:pt>
                <c:pt idx="2">
                  <c:v>32.5</c:v>
                </c:pt>
              </c:numCache>
            </c:numRef>
          </c:val>
          <c:extLst>
            <c:ext xmlns:c16="http://schemas.microsoft.com/office/drawing/2014/chart" uri="{C3380CC4-5D6E-409C-BE32-E72D297353CC}">
              <c16:uniqueId val="{00000001-4B13-476A-9E23-5CCE9D3C86F0}"/>
            </c:ext>
          </c:extLst>
        </c:ser>
        <c:ser>
          <c:idx val="2"/>
          <c:order val="2"/>
          <c:tx>
            <c:strRef>
              <c:f>'グラフ（児童）全体'!$AJ$32</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13-476A-9E23-5CCE9D3C86F0}"/>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'グラフ（児童）全体'!$AJ$33:$AJ$35</c:f>
              <c:numCache>
                <c:formatCode>General</c:formatCode>
                <c:ptCount val="3"/>
                <c:pt idx="0">
                  <c:v>11.4</c:v>
                </c:pt>
                <c:pt idx="1">
                  <c:v>7.9</c:v>
                </c:pt>
                <c:pt idx="2">
                  <c:v>5.7</c:v>
                </c:pt>
              </c:numCache>
            </c:numRef>
          </c:val>
          <c:extLst>
            <c:ext xmlns:c16="http://schemas.microsoft.com/office/drawing/2014/chart" uri="{C3380CC4-5D6E-409C-BE32-E72D297353CC}">
              <c16:uniqueId val="{00000003-4B13-476A-9E23-5CCE9D3C86F0}"/>
            </c:ext>
          </c:extLst>
        </c:ser>
        <c:ser>
          <c:idx val="3"/>
          <c:order val="3"/>
          <c:tx>
            <c:strRef>
              <c:f>'グラフ（児童）全体'!$AK$32</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'グラフ（児童）全体'!$AK$33:$AK$35</c:f>
              <c:numCache>
                <c:formatCode>General</c:formatCode>
                <c:ptCount val="3"/>
                <c:pt idx="0">
                  <c:v>3.9</c:v>
                </c:pt>
                <c:pt idx="1">
                  <c:v>4.8</c:v>
                </c:pt>
                <c:pt idx="2">
                  <c:v>1.8</c:v>
                </c:pt>
              </c:numCache>
            </c:numRef>
          </c:val>
          <c:extLst>
            <c:ext xmlns:c16="http://schemas.microsoft.com/office/drawing/2014/chart" uri="{C3380CC4-5D6E-409C-BE32-E72D297353CC}">
              <c16:uniqueId val="{00000004-4B13-476A-9E23-5CCE9D3C86F0}"/>
            </c:ext>
          </c:extLst>
        </c:ser>
        <c:ser>
          <c:idx val="4"/>
          <c:order val="4"/>
          <c:tx>
            <c:strRef>
              <c:f>'グラフ（児童）全体'!$AL$32</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'グラフ（児童）全体'!$AL$33:$AL$35</c:f>
              <c:numCache>
                <c:formatCode>General</c:formatCode>
                <c:ptCount val="3"/>
                <c:pt idx="0">
                  <c:v>4.8</c:v>
                </c:pt>
                <c:pt idx="1">
                  <c:v>4.8</c:v>
                </c:pt>
                <c:pt idx="2">
                  <c:v>2.2000000000000002</c:v>
                </c:pt>
              </c:numCache>
            </c:numRef>
          </c:val>
          <c:extLst>
            <c:ext xmlns:c16="http://schemas.microsoft.com/office/drawing/2014/chart" uri="{C3380CC4-5D6E-409C-BE32-E72D297353CC}">
              <c16:uniqueId val="{00000005-4B13-476A-9E23-5CCE9D3C86F0}"/>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'グラフ（児童）全体'!$AM$32</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'グラフ（児童）全体'!$AM$33:$AM$35</c:f>
              <c:numCache>
                <c:formatCode>General</c:formatCode>
                <c:ptCount val="3"/>
                <c:pt idx="0">
                  <c:v>1.9170506912442395</c:v>
                </c:pt>
                <c:pt idx="1">
                  <c:v>1.6589861751152073</c:v>
                </c:pt>
                <c:pt idx="2">
                  <c:v>1.5022421524663676</c:v>
                </c:pt>
              </c:numCache>
            </c:numRef>
          </c:xVal>
          <c:yVal>
            <c:numRef>
              <c:f>'グラフ（児童）全体'!$T$33:$T$35</c:f>
              <c:numCache>
                <c:formatCode>General</c:formatCode>
                <c:ptCount val="3"/>
                <c:pt idx="0">
                  <c:v>1.1499999999999999</c:v>
                </c:pt>
                <c:pt idx="1">
                  <c:v>2.5</c:v>
                </c:pt>
                <c:pt idx="2">
                  <c:v>3.85</c:v>
                </c:pt>
              </c:numCache>
            </c:numRef>
          </c:yVal>
          <c:smooth val="0"/>
          <c:extLst>
            <c:ext xmlns:c16="http://schemas.microsoft.com/office/drawing/2014/chart" uri="{C3380CC4-5D6E-409C-BE32-E72D297353CC}">
              <c16:uniqueId val="{00000006-4B13-476A-9E23-5CCE9D3C86F0}"/>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'グラフ（地域）全体'!$M$7</c:f>
          <c:strCache>
            <c:ptCount val="1"/>
            <c:pt idx="0">
              <c:v>1　生活指導について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6317965188561954"/>
          <c:w val="0.45862258953168045"/>
          <c:h val="0.47414732697886447"/>
        </c:manualLayout>
      </c:layout>
      <c:barChart>
        <c:barDir val="bar"/>
        <c:grouping val="percentStacked"/>
        <c:varyColors val="0"/>
        <c:ser>
          <c:idx val="0"/>
          <c:order val="0"/>
          <c:tx>
            <c:strRef>
              <c:f>'グラフ（地域）全体'!$AH$7</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'グラフ（地域）全体'!$M$8:$M$8</c:f>
              <c:strCache>
                <c:ptCount val="1"/>
                <c:pt idx="0">
                  <c:v>(1)本校の児童は、交通ルールなどを守っている。</c:v>
                </c:pt>
              </c:strCache>
            </c:strRef>
          </c:cat>
          <c:val>
            <c:numRef>
              <c:f>'グラフ（地域）全体'!$AH$8:$AH$8</c:f>
              <c:numCache>
                <c:formatCode>General</c:formatCode>
                <c:ptCount val="1"/>
                <c:pt idx="0">
                  <c:v>23.1</c:v>
                </c:pt>
              </c:numCache>
            </c:numRef>
          </c:val>
          <c:extLst>
            <c:ext xmlns:c16="http://schemas.microsoft.com/office/drawing/2014/chart" uri="{C3380CC4-5D6E-409C-BE32-E72D297353CC}">
              <c16:uniqueId val="{00000000-EED5-4A71-A625-6BC514368C10}"/>
            </c:ext>
          </c:extLst>
        </c:ser>
        <c:ser>
          <c:idx val="1"/>
          <c:order val="1"/>
          <c:tx>
            <c:strRef>
              <c:f>'グラフ（地域）全体'!$AI$7</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'グラフ（地域）全体'!$AI$8:$AI$8</c:f>
              <c:numCache>
                <c:formatCode>General</c:formatCode>
                <c:ptCount val="1"/>
                <c:pt idx="0">
                  <c:v>61.5</c:v>
                </c:pt>
              </c:numCache>
            </c:numRef>
          </c:val>
          <c:extLst>
            <c:ext xmlns:c16="http://schemas.microsoft.com/office/drawing/2014/chart" uri="{C3380CC4-5D6E-409C-BE32-E72D297353CC}">
              <c16:uniqueId val="{00000001-EED5-4A71-A625-6BC514368C10}"/>
            </c:ext>
          </c:extLst>
        </c:ser>
        <c:ser>
          <c:idx val="2"/>
          <c:order val="2"/>
          <c:tx>
            <c:strRef>
              <c:f>'グラフ（地域）全体'!$AJ$7</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D5-4A71-A625-6BC514368C10}"/>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'グラフ（地域）全体'!$AJ$8:$AJ$8</c:f>
              <c:numCache>
                <c:formatCode>General</c:formatCode>
                <c:ptCount val="1"/>
                <c:pt idx="0">
                  <c:v>7.7</c:v>
                </c:pt>
              </c:numCache>
            </c:numRef>
          </c:val>
          <c:extLst>
            <c:ext xmlns:c16="http://schemas.microsoft.com/office/drawing/2014/chart" uri="{C3380CC4-5D6E-409C-BE32-E72D297353CC}">
              <c16:uniqueId val="{00000003-EED5-4A71-A625-6BC514368C10}"/>
            </c:ext>
          </c:extLst>
        </c:ser>
        <c:ser>
          <c:idx val="3"/>
          <c:order val="3"/>
          <c:tx>
            <c:strRef>
              <c:f>'グラフ（地域）全体'!$AK$7</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'グラフ（地域）全体'!$AK$8:$AK$8</c:f>
              <c:numCache>
                <c:formatCode>General</c:formatCode>
                <c:ptCount val="1"/>
                <c:pt idx="0">
                  <c:v>0</c:v>
                </c:pt>
              </c:numCache>
            </c:numRef>
          </c:val>
          <c:extLst>
            <c:ext xmlns:c16="http://schemas.microsoft.com/office/drawing/2014/chart" uri="{C3380CC4-5D6E-409C-BE32-E72D297353CC}">
              <c16:uniqueId val="{00000004-EED5-4A71-A625-6BC514368C10}"/>
            </c:ext>
          </c:extLst>
        </c:ser>
        <c:ser>
          <c:idx val="4"/>
          <c:order val="4"/>
          <c:tx>
            <c:strRef>
              <c:f>'グラフ（地域）全体'!$AL$7</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'グラフ（地域）全体'!$AL$8:$AL$8</c:f>
              <c:numCache>
                <c:formatCode>General</c:formatCode>
                <c:ptCount val="1"/>
                <c:pt idx="0">
                  <c:v>7.7</c:v>
                </c:pt>
              </c:numCache>
            </c:numRef>
          </c:val>
          <c:extLst>
            <c:ext xmlns:c16="http://schemas.microsoft.com/office/drawing/2014/chart" uri="{C3380CC4-5D6E-409C-BE32-E72D297353CC}">
              <c16:uniqueId val="{00000005-EED5-4A71-A625-6BC514368C10}"/>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'グラフ（地域）全体'!$AM$7</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'グラフ（地域）全体'!$AM$8:$AM$8</c:f>
              <c:numCache>
                <c:formatCode>General</c:formatCode>
                <c:ptCount val="1"/>
                <c:pt idx="0">
                  <c:v>1.8333333333333333</c:v>
                </c:pt>
              </c:numCache>
            </c:numRef>
          </c:xVal>
          <c:yVal>
            <c:numRef>
              <c:f>'グラフ（地域）全体'!$T$8:$T$8</c:f>
              <c:numCache>
                <c:formatCode>General</c:formatCode>
                <c:ptCount val="1"/>
                <c:pt idx="0">
                  <c:v>2.5</c:v>
                </c:pt>
              </c:numCache>
            </c:numRef>
          </c:yVal>
          <c:smooth val="0"/>
          <c:extLst>
            <c:ext xmlns:c16="http://schemas.microsoft.com/office/drawing/2014/chart" uri="{C3380CC4-5D6E-409C-BE32-E72D297353CC}">
              <c16:uniqueId val="{00000006-EED5-4A71-A625-6BC514368C10}"/>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'グラフ（地域）全体'!$M$28</c:f>
          <c:strCache>
            <c:ptCount val="1"/>
            <c:pt idx="0">
              <c:v>2　学校行事（運動会、学習発表会、宿泊行事など）について</c:v>
            </c:pt>
          </c:strCache>
        </c:strRef>
      </c:tx>
      <c:overlay val="0"/>
      <c:txPr>
        <a:bodyPr/>
        <a:lstStyle/>
        <a:p>
          <a:pPr>
            <a:defRPr altLang="ja-JP" sz="135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'グラフ（地域）全体'!$AH$28</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'グラフ（地域）全体'!$M$29:$M$30</c:f>
              <c:strCache>
                <c:ptCount val="2"/>
                <c:pt idx="0">
                  <c:v>(1)学校行事の内容は、充実している。</c:v>
                </c:pt>
                <c:pt idx="1">
                  <c:v>(2)事前の準備や当日の案内などで、地域への配慮がある。</c:v>
                </c:pt>
              </c:strCache>
            </c:strRef>
          </c:cat>
          <c:val>
            <c:numRef>
              <c:f>'グラフ（地域）全体'!$AH$29:$AH$30</c:f>
              <c:numCache>
                <c:formatCode>General</c:formatCode>
                <c:ptCount val="2"/>
                <c:pt idx="0">
                  <c:v>46.2</c:v>
                </c:pt>
                <c:pt idx="1">
                  <c:v>30.8</c:v>
                </c:pt>
              </c:numCache>
            </c:numRef>
          </c:val>
          <c:extLst>
            <c:ext xmlns:c16="http://schemas.microsoft.com/office/drawing/2014/chart" uri="{C3380CC4-5D6E-409C-BE32-E72D297353CC}">
              <c16:uniqueId val="{00000000-18DA-4FF1-9C0B-B589309CB3DC}"/>
            </c:ext>
          </c:extLst>
        </c:ser>
        <c:ser>
          <c:idx val="1"/>
          <c:order val="1"/>
          <c:tx>
            <c:strRef>
              <c:f>'グラフ（地域）全体'!$AI$28</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'グラフ（地域）全体'!$AI$29:$AI$30</c:f>
              <c:numCache>
                <c:formatCode>General</c:formatCode>
                <c:ptCount val="2"/>
                <c:pt idx="0">
                  <c:v>53.8</c:v>
                </c:pt>
                <c:pt idx="1">
                  <c:v>38.5</c:v>
                </c:pt>
              </c:numCache>
            </c:numRef>
          </c:val>
          <c:extLst>
            <c:ext xmlns:c16="http://schemas.microsoft.com/office/drawing/2014/chart" uri="{C3380CC4-5D6E-409C-BE32-E72D297353CC}">
              <c16:uniqueId val="{00000001-18DA-4FF1-9C0B-B589309CB3DC}"/>
            </c:ext>
          </c:extLst>
        </c:ser>
        <c:ser>
          <c:idx val="2"/>
          <c:order val="2"/>
          <c:tx>
            <c:strRef>
              <c:f>'グラフ（地域）全体'!$AJ$28</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DA-4FF1-9C0B-B589309CB3DC}"/>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'グラフ（地域）全体'!$AJ$29:$AJ$30</c:f>
              <c:numCache>
                <c:formatCode>General</c:formatCode>
                <c:ptCount val="2"/>
                <c:pt idx="0">
                  <c:v>0</c:v>
                </c:pt>
                <c:pt idx="1">
                  <c:v>7.7</c:v>
                </c:pt>
              </c:numCache>
            </c:numRef>
          </c:val>
          <c:extLst>
            <c:ext xmlns:c16="http://schemas.microsoft.com/office/drawing/2014/chart" uri="{C3380CC4-5D6E-409C-BE32-E72D297353CC}">
              <c16:uniqueId val="{00000003-18DA-4FF1-9C0B-B589309CB3DC}"/>
            </c:ext>
          </c:extLst>
        </c:ser>
        <c:ser>
          <c:idx val="3"/>
          <c:order val="3"/>
          <c:tx>
            <c:strRef>
              <c:f>'グラフ（地域）全体'!$AK$28</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'グラフ（地域）全体'!$AK$29:$AK$30</c:f>
              <c:numCache>
                <c:formatCode>General</c:formatCode>
                <c:ptCount val="2"/>
                <c:pt idx="0">
                  <c:v>0</c:v>
                </c:pt>
                <c:pt idx="1">
                  <c:v>0</c:v>
                </c:pt>
              </c:numCache>
            </c:numRef>
          </c:val>
          <c:extLst>
            <c:ext xmlns:c16="http://schemas.microsoft.com/office/drawing/2014/chart" uri="{C3380CC4-5D6E-409C-BE32-E72D297353CC}">
              <c16:uniqueId val="{00000004-18DA-4FF1-9C0B-B589309CB3DC}"/>
            </c:ext>
          </c:extLst>
        </c:ser>
        <c:ser>
          <c:idx val="4"/>
          <c:order val="4"/>
          <c:tx>
            <c:strRef>
              <c:f>'グラフ（地域）全体'!$AL$28</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'グラフ（地域）全体'!$AL$29:$AL$30</c:f>
              <c:numCache>
                <c:formatCode>General</c:formatCode>
                <c:ptCount val="2"/>
                <c:pt idx="0">
                  <c:v>0</c:v>
                </c:pt>
                <c:pt idx="1">
                  <c:v>23.1</c:v>
                </c:pt>
              </c:numCache>
            </c:numRef>
          </c:val>
          <c:extLst>
            <c:ext xmlns:c16="http://schemas.microsoft.com/office/drawing/2014/chart" uri="{C3380CC4-5D6E-409C-BE32-E72D297353CC}">
              <c16:uniqueId val="{00000005-18DA-4FF1-9C0B-B589309CB3DC}"/>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'グラフ（地域）全体'!$AM$28</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'グラフ（地域）全体'!$AM$29:$AM$30</c:f>
              <c:numCache>
                <c:formatCode>General</c:formatCode>
                <c:ptCount val="2"/>
                <c:pt idx="0">
                  <c:v>1.5384615384615385</c:v>
                </c:pt>
                <c:pt idx="1">
                  <c:v>1.7</c:v>
                </c:pt>
              </c:numCache>
            </c:numRef>
          </c:xVal>
          <c:yVal>
            <c:numRef>
              <c:f>'グラフ（地域）全体'!$T$29:$T$30</c:f>
              <c:numCache>
                <c:formatCode>General</c:formatCode>
                <c:ptCount val="2"/>
                <c:pt idx="0">
                  <c:v>1.5</c:v>
                </c:pt>
                <c:pt idx="1">
                  <c:v>3.5</c:v>
                </c:pt>
              </c:numCache>
            </c:numRef>
          </c:yVal>
          <c:smooth val="0"/>
          <c:extLst>
            <c:ext xmlns:c16="http://schemas.microsoft.com/office/drawing/2014/chart" uri="{C3380CC4-5D6E-409C-BE32-E72D297353CC}">
              <c16:uniqueId val="{00000006-18DA-4FF1-9C0B-B589309CB3DC}"/>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'グラフ（地域）全体'!$M$50</c:f>
          <c:strCache>
            <c:ptCount val="1"/>
            <c:pt idx="0">
              <c:v>3　学校からの情報提供について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'グラフ（地域）全体'!$AH$50</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'グラフ（地域）全体'!$M$51:$M$52</c:f>
              <c:strCache>
                <c:ptCount val="2"/>
                <c:pt idx="0">
                  <c:v>(1)学校だよりやホームページなどにより、学校の様子が分かる。</c:v>
                </c:pt>
                <c:pt idx="1">
                  <c:v>(2)学校公開や道徳授業地区公開講座などで、児童の様子が分かる。</c:v>
                </c:pt>
              </c:strCache>
            </c:strRef>
          </c:cat>
          <c:val>
            <c:numRef>
              <c:f>'グラフ（地域）全体'!$AH$51:$AH$52</c:f>
              <c:numCache>
                <c:formatCode>General</c:formatCode>
                <c:ptCount val="2"/>
                <c:pt idx="0">
                  <c:v>46.2</c:v>
                </c:pt>
                <c:pt idx="1">
                  <c:v>38.5</c:v>
                </c:pt>
              </c:numCache>
            </c:numRef>
          </c:val>
          <c:extLst>
            <c:ext xmlns:c16="http://schemas.microsoft.com/office/drawing/2014/chart" uri="{C3380CC4-5D6E-409C-BE32-E72D297353CC}">
              <c16:uniqueId val="{00000000-EC02-46B8-9DAE-F7BEF5638FA6}"/>
            </c:ext>
          </c:extLst>
        </c:ser>
        <c:ser>
          <c:idx val="1"/>
          <c:order val="1"/>
          <c:tx>
            <c:strRef>
              <c:f>'グラフ（地域）全体'!$AI$50</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'グラフ（地域）全体'!$AI$51:$AI$52</c:f>
              <c:numCache>
                <c:formatCode>General</c:formatCode>
                <c:ptCount val="2"/>
                <c:pt idx="0">
                  <c:v>46.2</c:v>
                </c:pt>
                <c:pt idx="1">
                  <c:v>61.5</c:v>
                </c:pt>
              </c:numCache>
            </c:numRef>
          </c:val>
          <c:extLst>
            <c:ext xmlns:c16="http://schemas.microsoft.com/office/drawing/2014/chart" uri="{C3380CC4-5D6E-409C-BE32-E72D297353CC}">
              <c16:uniqueId val="{00000001-EC02-46B8-9DAE-F7BEF5638FA6}"/>
            </c:ext>
          </c:extLst>
        </c:ser>
        <c:ser>
          <c:idx val="2"/>
          <c:order val="2"/>
          <c:tx>
            <c:strRef>
              <c:f>'グラフ（地域）全体'!$AJ$50</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02-46B8-9DAE-F7BEF5638FA6}"/>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'グラフ（地域）全体'!$AJ$51:$AJ$52</c:f>
              <c:numCache>
                <c:formatCode>General</c:formatCode>
                <c:ptCount val="2"/>
                <c:pt idx="0">
                  <c:v>7.7</c:v>
                </c:pt>
                <c:pt idx="1">
                  <c:v>0</c:v>
                </c:pt>
              </c:numCache>
            </c:numRef>
          </c:val>
          <c:extLst>
            <c:ext xmlns:c16="http://schemas.microsoft.com/office/drawing/2014/chart" uri="{C3380CC4-5D6E-409C-BE32-E72D297353CC}">
              <c16:uniqueId val="{00000003-EC02-46B8-9DAE-F7BEF5638FA6}"/>
            </c:ext>
          </c:extLst>
        </c:ser>
        <c:ser>
          <c:idx val="3"/>
          <c:order val="3"/>
          <c:tx>
            <c:strRef>
              <c:f>'グラフ（地域）全体'!$AK$50</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'グラフ（地域）全体'!$AK$51:$AK$52</c:f>
              <c:numCache>
                <c:formatCode>General</c:formatCode>
                <c:ptCount val="2"/>
                <c:pt idx="0">
                  <c:v>0</c:v>
                </c:pt>
                <c:pt idx="1">
                  <c:v>0</c:v>
                </c:pt>
              </c:numCache>
            </c:numRef>
          </c:val>
          <c:extLst>
            <c:ext xmlns:c16="http://schemas.microsoft.com/office/drawing/2014/chart" uri="{C3380CC4-5D6E-409C-BE32-E72D297353CC}">
              <c16:uniqueId val="{00000004-EC02-46B8-9DAE-F7BEF5638FA6}"/>
            </c:ext>
          </c:extLst>
        </c:ser>
        <c:ser>
          <c:idx val="4"/>
          <c:order val="4"/>
          <c:tx>
            <c:strRef>
              <c:f>'グラフ（地域）全体'!$AL$50</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'グラフ（地域）全体'!$AL$51:$AL$52</c:f>
              <c:numCache>
                <c:formatCode>General</c:formatCode>
                <c:ptCount val="2"/>
                <c:pt idx="0">
                  <c:v>0</c:v>
                </c:pt>
                <c:pt idx="1">
                  <c:v>0</c:v>
                </c:pt>
              </c:numCache>
            </c:numRef>
          </c:val>
          <c:extLst>
            <c:ext xmlns:c16="http://schemas.microsoft.com/office/drawing/2014/chart" uri="{C3380CC4-5D6E-409C-BE32-E72D297353CC}">
              <c16:uniqueId val="{00000005-EC02-46B8-9DAE-F7BEF5638FA6}"/>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'グラフ（地域）全体'!$AM$50</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'グラフ（地域）全体'!$AM$51:$AM$52</c:f>
              <c:numCache>
                <c:formatCode>General</c:formatCode>
                <c:ptCount val="2"/>
                <c:pt idx="0">
                  <c:v>1.6153846153846154</c:v>
                </c:pt>
                <c:pt idx="1">
                  <c:v>1.6153846153846154</c:v>
                </c:pt>
              </c:numCache>
            </c:numRef>
          </c:xVal>
          <c:yVal>
            <c:numRef>
              <c:f>'グラフ（地域）全体'!$T$51:$T$52</c:f>
              <c:numCache>
                <c:formatCode>General</c:formatCode>
                <c:ptCount val="2"/>
                <c:pt idx="0">
                  <c:v>1.5</c:v>
                </c:pt>
                <c:pt idx="1">
                  <c:v>3.5</c:v>
                </c:pt>
              </c:numCache>
            </c:numRef>
          </c:yVal>
          <c:smooth val="0"/>
          <c:extLst>
            <c:ext xmlns:c16="http://schemas.microsoft.com/office/drawing/2014/chart" uri="{C3380CC4-5D6E-409C-BE32-E72D297353CC}">
              <c16:uniqueId val="{00000006-EC02-46B8-9DAE-F7BEF5638FA6}"/>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'グラフ（地域）全体'!$M$72</c:f>
          <c:strCache>
            <c:ptCount val="1"/>
            <c:pt idx="0">
              <c:v>4　学校運営について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6317965188561954"/>
          <c:w val="0.45862258953168045"/>
          <c:h val="0.526778905926233"/>
        </c:manualLayout>
      </c:layout>
      <c:barChart>
        <c:barDir val="bar"/>
        <c:grouping val="percentStacked"/>
        <c:varyColors val="0"/>
        <c:ser>
          <c:idx val="0"/>
          <c:order val="0"/>
          <c:tx>
            <c:strRef>
              <c:f>'グラフ（地域）全体'!$AH$72</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'グラフ（地域）全体'!$M$73:$M$73</c:f>
              <c:strCache>
                <c:ptCount val="1"/>
                <c:pt idx="0">
                  <c:v>(1)学校の重点目標が明確である。</c:v>
                </c:pt>
              </c:strCache>
            </c:strRef>
          </c:cat>
          <c:val>
            <c:numRef>
              <c:f>'グラフ（地域）全体'!$AH$73:$AH$73</c:f>
              <c:numCache>
                <c:formatCode>General</c:formatCode>
                <c:ptCount val="1"/>
                <c:pt idx="0">
                  <c:v>38.5</c:v>
                </c:pt>
              </c:numCache>
            </c:numRef>
          </c:val>
          <c:extLst>
            <c:ext xmlns:c16="http://schemas.microsoft.com/office/drawing/2014/chart" uri="{C3380CC4-5D6E-409C-BE32-E72D297353CC}">
              <c16:uniqueId val="{00000000-C51E-4F99-BC6F-54C70FC2E7D3}"/>
            </c:ext>
          </c:extLst>
        </c:ser>
        <c:ser>
          <c:idx val="1"/>
          <c:order val="1"/>
          <c:tx>
            <c:strRef>
              <c:f>'グラフ（地域）全体'!$AI$72</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'グラフ（地域）全体'!$AI$73:$AI$73</c:f>
              <c:numCache>
                <c:formatCode>General</c:formatCode>
                <c:ptCount val="1"/>
                <c:pt idx="0">
                  <c:v>46.2</c:v>
                </c:pt>
              </c:numCache>
            </c:numRef>
          </c:val>
          <c:extLst>
            <c:ext xmlns:c16="http://schemas.microsoft.com/office/drawing/2014/chart" uri="{C3380CC4-5D6E-409C-BE32-E72D297353CC}">
              <c16:uniqueId val="{00000001-C51E-4F99-BC6F-54C70FC2E7D3}"/>
            </c:ext>
          </c:extLst>
        </c:ser>
        <c:ser>
          <c:idx val="2"/>
          <c:order val="2"/>
          <c:tx>
            <c:strRef>
              <c:f>'グラフ（地域）全体'!$AJ$72</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1E-4F99-BC6F-54C70FC2E7D3}"/>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'グラフ（地域）全体'!$AJ$73:$AJ$73</c:f>
              <c:numCache>
                <c:formatCode>General</c:formatCode>
                <c:ptCount val="1"/>
                <c:pt idx="0">
                  <c:v>7.7</c:v>
                </c:pt>
              </c:numCache>
            </c:numRef>
          </c:val>
          <c:extLst>
            <c:ext xmlns:c16="http://schemas.microsoft.com/office/drawing/2014/chart" uri="{C3380CC4-5D6E-409C-BE32-E72D297353CC}">
              <c16:uniqueId val="{00000003-C51E-4F99-BC6F-54C70FC2E7D3}"/>
            </c:ext>
          </c:extLst>
        </c:ser>
        <c:ser>
          <c:idx val="3"/>
          <c:order val="3"/>
          <c:tx>
            <c:strRef>
              <c:f>'グラフ（地域）全体'!$AK$72</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'グラフ（地域）全体'!$AK$73:$AK$73</c:f>
              <c:numCache>
                <c:formatCode>General</c:formatCode>
                <c:ptCount val="1"/>
                <c:pt idx="0">
                  <c:v>0</c:v>
                </c:pt>
              </c:numCache>
            </c:numRef>
          </c:val>
          <c:extLst>
            <c:ext xmlns:c16="http://schemas.microsoft.com/office/drawing/2014/chart" uri="{C3380CC4-5D6E-409C-BE32-E72D297353CC}">
              <c16:uniqueId val="{00000004-C51E-4F99-BC6F-54C70FC2E7D3}"/>
            </c:ext>
          </c:extLst>
        </c:ser>
        <c:ser>
          <c:idx val="4"/>
          <c:order val="4"/>
          <c:tx>
            <c:strRef>
              <c:f>'グラフ（地域）全体'!$AL$72</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'グラフ（地域）全体'!$AL$73:$AL$73</c:f>
              <c:numCache>
                <c:formatCode>General</c:formatCode>
                <c:ptCount val="1"/>
                <c:pt idx="0">
                  <c:v>7.7</c:v>
                </c:pt>
              </c:numCache>
            </c:numRef>
          </c:val>
          <c:extLst>
            <c:ext xmlns:c16="http://schemas.microsoft.com/office/drawing/2014/chart" uri="{C3380CC4-5D6E-409C-BE32-E72D297353CC}">
              <c16:uniqueId val="{00000005-C51E-4F99-BC6F-54C70FC2E7D3}"/>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'グラフ（地域）全体'!$AM$72</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'グラフ（地域）全体'!$AM$73:$AM$73</c:f>
              <c:numCache>
                <c:formatCode>General</c:formatCode>
                <c:ptCount val="1"/>
                <c:pt idx="0">
                  <c:v>1.6666666666666667</c:v>
                </c:pt>
              </c:numCache>
            </c:numRef>
          </c:xVal>
          <c:yVal>
            <c:numRef>
              <c:f>'グラフ（地域）全体'!$T$73:$T$73</c:f>
              <c:numCache>
                <c:formatCode>General</c:formatCode>
                <c:ptCount val="1"/>
                <c:pt idx="0">
                  <c:v>2.5</c:v>
                </c:pt>
              </c:numCache>
            </c:numRef>
          </c:yVal>
          <c:smooth val="0"/>
          <c:extLst>
            <c:ext xmlns:c16="http://schemas.microsoft.com/office/drawing/2014/chart" uri="{C3380CC4-5D6E-409C-BE32-E72D297353CC}">
              <c16:uniqueId val="{00000006-C51E-4F99-BC6F-54C70FC2E7D3}"/>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'グラフ（地域）全体'!$M$93</c:f>
          <c:strCache>
            <c:ptCount val="1"/>
            <c:pt idx="0">
              <c:v>5　地域との連携について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6317965188561954"/>
          <c:w val="0.45862258953168045"/>
          <c:h val="0.526778905926233"/>
        </c:manualLayout>
      </c:layout>
      <c:barChart>
        <c:barDir val="bar"/>
        <c:grouping val="percentStacked"/>
        <c:varyColors val="0"/>
        <c:ser>
          <c:idx val="0"/>
          <c:order val="0"/>
          <c:tx>
            <c:strRef>
              <c:f>'グラフ（地域）全体'!$AH$93</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'グラフ（地域）全体'!$M$94:$M$94</c:f>
              <c:strCache>
                <c:ptCount val="1"/>
                <c:pt idx="0">
                  <c:v>(1)本校は、地域の人や施設を教育活動に生かしている。</c:v>
                </c:pt>
              </c:strCache>
            </c:strRef>
          </c:cat>
          <c:val>
            <c:numRef>
              <c:f>'グラフ（地域）全体'!$AH$94:$AH$94</c:f>
              <c:numCache>
                <c:formatCode>General</c:formatCode>
                <c:ptCount val="1"/>
                <c:pt idx="0">
                  <c:v>69.2</c:v>
                </c:pt>
              </c:numCache>
            </c:numRef>
          </c:val>
          <c:extLst>
            <c:ext xmlns:c16="http://schemas.microsoft.com/office/drawing/2014/chart" uri="{C3380CC4-5D6E-409C-BE32-E72D297353CC}">
              <c16:uniqueId val="{00000000-CE8E-4E0D-8351-C95D4DCCAA48}"/>
            </c:ext>
          </c:extLst>
        </c:ser>
        <c:ser>
          <c:idx val="1"/>
          <c:order val="1"/>
          <c:tx>
            <c:strRef>
              <c:f>'グラフ（地域）全体'!$AI$93</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'グラフ（地域）全体'!$AI$94:$AI$94</c:f>
              <c:numCache>
                <c:formatCode>General</c:formatCode>
                <c:ptCount val="1"/>
                <c:pt idx="0">
                  <c:v>23.1</c:v>
                </c:pt>
              </c:numCache>
            </c:numRef>
          </c:val>
          <c:extLst>
            <c:ext xmlns:c16="http://schemas.microsoft.com/office/drawing/2014/chart" uri="{C3380CC4-5D6E-409C-BE32-E72D297353CC}">
              <c16:uniqueId val="{00000001-CE8E-4E0D-8351-C95D4DCCAA48}"/>
            </c:ext>
          </c:extLst>
        </c:ser>
        <c:ser>
          <c:idx val="2"/>
          <c:order val="2"/>
          <c:tx>
            <c:strRef>
              <c:f>'グラフ（地域）全体'!$AJ$93</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8E-4E0D-8351-C95D4DCCAA48}"/>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'グラフ（地域）全体'!$AJ$94:$AJ$94</c:f>
              <c:numCache>
                <c:formatCode>General</c:formatCode>
                <c:ptCount val="1"/>
                <c:pt idx="0">
                  <c:v>0</c:v>
                </c:pt>
              </c:numCache>
            </c:numRef>
          </c:val>
          <c:extLst>
            <c:ext xmlns:c16="http://schemas.microsoft.com/office/drawing/2014/chart" uri="{C3380CC4-5D6E-409C-BE32-E72D297353CC}">
              <c16:uniqueId val="{00000003-CE8E-4E0D-8351-C95D4DCCAA48}"/>
            </c:ext>
          </c:extLst>
        </c:ser>
        <c:ser>
          <c:idx val="3"/>
          <c:order val="3"/>
          <c:tx>
            <c:strRef>
              <c:f>'グラフ（地域）全体'!$AK$93</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'グラフ（地域）全体'!$AK$94:$AK$94</c:f>
              <c:numCache>
                <c:formatCode>General</c:formatCode>
                <c:ptCount val="1"/>
                <c:pt idx="0">
                  <c:v>7.7</c:v>
                </c:pt>
              </c:numCache>
            </c:numRef>
          </c:val>
          <c:extLst>
            <c:ext xmlns:c16="http://schemas.microsoft.com/office/drawing/2014/chart" uri="{C3380CC4-5D6E-409C-BE32-E72D297353CC}">
              <c16:uniqueId val="{00000004-CE8E-4E0D-8351-C95D4DCCAA48}"/>
            </c:ext>
          </c:extLst>
        </c:ser>
        <c:ser>
          <c:idx val="4"/>
          <c:order val="4"/>
          <c:tx>
            <c:strRef>
              <c:f>'グラフ（地域）全体'!$AL$93</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'グラフ（地域）全体'!$AL$94:$AL$94</c:f>
              <c:numCache>
                <c:formatCode>General</c:formatCode>
                <c:ptCount val="1"/>
                <c:pt idx="0">
                  <c:v>0</c:v>
                </c:pt>
              </c:numCache>
            </c:numRef>
          </c:val>
          <c:extLst>
            <c:ext xmlns:c16="http://schemas.microsoft.com/office/drawing/2014/chart" uri="{C3380CC4-5D6E-409C-BE32-E72D297353CC}">
              <c16:uniqueId val="{00000005-CE8E-4E0D-8351-C95D4DCCAA48}"/>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'グラフ（地域）全体'!$AM$93</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'グラフ（地域）全体'!$AM$94:$AM$94</c:f>
              <c:numCache>
                <c:formatCode>General</c:formatCode>
                <c:ptCount val="1"/>
                <c:pt idx="0">
                  <c:v>1.4615384615384615</c:v>
                </c:pt>
              </c:numCache>
            </c:numRef>
          </c:xVal>
          <c:yVal>
            <c:numRef>
              <c:f>'グラフ（地域）全体'!$T$94:$T$94</c:f>
              <c:numCache>
                <c:formatCode>General</c:formatCode>
                <c:ptCount val="1"/>
                <c:pt idx="0">
                  <c:v>2.5</c:v>
                </c:pt>
              </c:numCache>
            </c:numRef>
          </c:yVal>
          <c:smooth val="0"/>
          <c:extLst>
            <c:ext xmlns:c16="http://schemas.microsoft.com/office/drawing/2014/chart" uri="{C3380CC4-5D6E-409C-BE32-E72D297353CC}">
              <c16:uniqueId val="{00000006-CE8E-4E0D-8351-C95D4DCCAA48}"/>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'グラフ（地域）全体'!$M$114</c:f>
          <c:strCache>
            <c:ptCount val="1"/>
            <c:pt idx="0">
              <c:v>6　学校の安全性について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'グラフ（地域）全体'!$AH$114</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'グラフ（地域）全体'!$M$115:$M$116</c:f>
              <c:strCache>
                <c:ptCount val="2"/>
                <c:pt idx="0">
                  <c:v>(1)本校は、安心・安全な学校づくりを進めている。</c:v>
                </c:pt>
                <c:pt idx="1">
                  <c:v>(2)本校は、安全性を高めようと地域と協力している。</c:v>
                </c:pt>
              </c:strCache>
            </c:strRef>
          </c:cat>
          <c:val>
            <c:numRef>
              <c:f>'グラフ（地域）全体'!$AH$115:$AH$116</c:f>
              <c:numCache>
                <c:formatCode>General</c:formatCode>
                <c:ptCount val="2"/>
                <c:pt idx="0">
                  <c:v>46.2</c:v>
                </c:pt>
                <c:pt idx="1">
                  <c:v>30.8</c:v>
                </c:pt>
              </c:numCache>
            </c:numRef>
          </c:val>
          <c:extLst>
            <c:ext xmlns:c16="http://schemas.microsoft.com/office/drawing/2014/chart" uri="{C3380CC4-5D6E-409C-BE32-E72D297353CC}">
              <c16:uniqueId val="{00000000-3F71-4F4F-9590-64590D84F7F3}"/>
            </c:ext>
          </c:extLst>
        </c:ser>
        <c:ser>
          <c:idx val="1"/>
          <c:order val="1"/>
          <c:tx>
            <c:strRef>
              <c:f>'グラフ（地域）全体'!$AI$114</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'グラフ（地域）全体'!$AI$115:$AI$116</c:f>
              <c:numCache>
                <c:formatCode>General</c:formatCode>
                <c:ptCount val="2"/>
                <c:pt idx="0">
                  <c:v>46.2</c:v>
                </c:pt>
                <c:pt idx="1">
                  <c:v>38.5</c:v>
                </c:pt>
              </c:numCache>
            </c:numRef>
          </c:val>
          <c:extLst>
            <c:ext xmlns:c16="http://schemas.microsoft.com/office/drawing/2014/chart" uri="{C3380CC4-5D6E-409C-BE32-E72D297353CC}">
              <c16:uniqueId val="{00000001-3F71-4F4F-9590-64590D84F7F3}"/>
            </c:ext>
          </c:extLst>
        </c:ser>
        <c:ser>
          <c:idx val="2"/>
          <c:order val="2"/>
          <c:tx>
            <c:strRef>
              <c:f>'グラフ（地域）全体'!$AJ$114</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71-4F4F-9590-64590D84F7F3}"/>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'グラフ（地域）全体'!$AJ$115:$AJ$116</c:f>
              <c:numCache>
                <c:formatCode>General</c:formatCode>
                <c:ptCount val="2"/>
                <c:pt idx="0">
                  <c:v>7.7</c:v>
                </c:pt>
                <c:pt idx="1">
                  <c:v>15.4</c:v>
                </c:pt>
              </c:numCache>
            </c:numRef>
          </c:val>
          <c:extLst>
            <c:ext xmlns:c16="http://schemas.microsoft.com/office/drawing/2014/chart" uri="{C3380CC4-5D6E-409C-BE32-E72D297353CC}">
              <c16:uniqueId val="{00000003-3F71-4F4F-9590-64590D84F7F3}"/>
            </c:ext>
          </c:extLst>
        </c:ser>
        <c:ser>
          <c:idx val="3"/>
          <c:order val="3"/>
          <c:tx>
            <c:strRef>
              <c:f>'グラフ（地域）全体'!$AK$114</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'グラフ（地域）全体'!$AK$115:$AK$116</c:f>
              <c:numCache>
                <c:formatCode>General</c:formatCode>
                <c:ptCount val="2"/>
                <c:pt idx="0">
                  <c:v>0</c:v>
                </c:pt>
                <c:pt idx="1">
                  <c:v>7.7</c:v>
                </c:pt>
              </c:numCache>
            </c:numRef>
          </c:val>
          <c:extLst>
            <c:ext xmlns:c16="http://schemas.microsoft.com/office/drawing/2014/chart" uri="{C3380CC4-5D6E-409C-BE32-E72D297353CC}">
              <c16:uniqueId val="{00000004-3F71-4F4F-9590-64590D84F7F3}"/>
            </c:ext>
          </c:extLst>
        </c:ser>
        <c:ser>
          <c:idx val="4"/>
          <c:order val="4"/>
          <c:tx>
            <c:strRef>
              <c:f>'グラフ（地域）全体'!$AL$114</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'グラフ（地域）全体'!$AL$115:$AL$116</c:f>
              <c:numCache>
                <c:formatCode>General</c:formatCode>
                <c:ptCount val="2"/>
                <c:pt idx="0">
                  <c:v>0</c:v>
                </c:pt>
                <c:pt idx="1">
                  <c:v>7.7</c:v>
                </c:pt>
              </c:numCache>
            </c:numRef>
          </c:val>
          <c:extLst>
            <c:ext xmlns:c16="http://schemas.microsoft.com/office/drawing/2014/chart" uri="{C3380CC4-5D6E-409C-BE32-E72D297353CC}">
              <c16:uniqueId val="{00000005-3F71-4F4F-9590-64590D84F7F3}"/>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'グラフ（地域）全体'!$AM$114</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'グラフ（地域）全体'!$AM$115:$AM$116</c:f>
              <c:numCache>
                <c:formatCode>General</c:formatCode>
                <c:ptCount val="2"/>
                <c:pt idx="0">
                  <c:v>1.6153846153846154</c:v>
                </c:pt>
                <c:pt idx="1">
                  <c:v>2</c:v>
                </c:pt>
              </c:numCache>
            </c:numRef>
          </c:xVal>
          <c:yVal>
            <c:numRef>
              <c:f>'グラフ（地域）全体'!$T$115:$T$116</c:f>
              <c:numCache>
                <c:formatCode>General</c:formatCode>
                <c:ptCount val="2"/>
                <c:pt idx="0">
                  <c:v>1.5</c:v>
                </c:pt>
                <c:pt idx="1">
                  <c:v>3.5</c:v>
                </c:pt>
              </c:numCache>
            </c:numRef>
          </c:yVal>
          <c:smooth val="0"/>
          <c:extLst>
            <c:ext xmlns:c16="http://schemas.microsoft.com/office/drawing/2014/chart" uri="{C3380CC4-5D6E-409C-BE32-E72D297353CC}">
              <c16:uniqueId val="{00000006-3F71-4F4F-9590-64590D84F7F3}"/>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'グラフ（地域）全体'!$M$136</c:f>
          <c:strCache>
            <c:ptCount val="1"/>
            <c:pt idx="0">
              <c:v>7　その他について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3686414198225222"/>
          <c:w val="0.45862258953168045"/>
          <c:h val="0.5710561179852518"/>
        </c:manualLayout>
      </c:layout>
      <c:barChart>
        <c:barDir val="bar"/>
        <c:grouping val="percentStacked"/>
        <c:varyColors val="0"/>
        <c:ser>
          <c:idx val="0"/>
          <c:order val="0"/>
          <c:tx>
            <c:strRef>
              <c:f>'グラフ（地域）全体'!$AH$136</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'グラフ（地域）全体'!$M$137:$M$139</c:f>
              <c:strCache>
                <c:ptCount val="3"/>
                <c:pt idx="0">
                  <c:v>(1)本校は、地域の中の学校ということを大切にしている。</c:v>
                </c:pt>
                <c:pt idx="1">
                  <c:v>(2)私は子どもを見守る地域の一員として、普段から児童に声をかけている。</c:v>
                </c:pt>
                <c:pt idx="2">
                  <c:v>(3)私は、授業に協力できることがあったら、積極的に行う。</c:v>
                </c:pt>
              </c:strCache>
            </c:strRef>
          </c:cat>
          <c:val>
            <c:numRef>
              <c:f>'グラフ（地域）全体'!$AH$137:$AH$139</c:f>
              <c:numCache>
                <c:formatCode>General</c:formatCode>
                <c:ptCount val="3"/>
                <c:pt idx="0">
                  <c:v>46.2</c:v>
                </c:pt>
                <c:pt idx="1">
                  <c:v>61.5</c:v>
                </c:pt>
                <c:pt idx="2">
                  <c:v>69.2</c:v>
                </c:pt>
              </c:numCache>
            </c:numRef>
          </c:val>
          <c:extLst>
            <c:ext xmlns:c16="http://schemas.microsoft.com/office/drawing/2014/chart" uri="{C3380CC4-5D6E-409C-BE32-E72D297353CC}">
              <c16:uniqueId val="{00000000-91D4-4238-A65C-060AC9C1945C}"/>
            </c:ext>
          </c:extLst>
        </c:ser>
        <c:ser>
          <c:idx val="1"/>
          <c:order val="1"/>
          <c:tx>
            <c:strRef>
              <c:f>'グラフ（地域）全体'!$AI$136</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'グラフ（地域）全体'!$AI$137:$AI$139</c:f>
              <c:numCache>
                <c:formatCode>General</c:formatCode>
                <c:ptCount val="3"/>
                <c:pt idx="0">
                  <c:v>30.8</c:v>
                </c:pt>
                <c:pt idx="1">
                  <c:v>30.8</c:v>
                </c:pt>
                <c:pt idx="2">
                  <c:v>30.8</c:v>
                </c:pt>
              </c:numCache>
            </c:numRef>
          </c:val>
          <c:extLst>
            <c:ext xmlns:c16="http://schemas.microsoft.com/office/drawing/2014/chart" uri="{C3380CC4-5D6E-409C-BE32-E72D297353CC}">
              <c16:uniqueId val="{00000001-91D4-4238-A65C-060AC9C1945C}"/>
            </c:ext>
          </c:extLst>
        </c:ser>
        <c:ser>
          <c:idx val="2"/>
          <c:order val="2"/>
          <c:tx>
            <c:strRef>
              <c:f>'グラフ（地域）全体'!$AJ$136</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D4-4238-A65C-060AC9C1945C}"/>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'グラフ（地域）全体'!$AJ$137:$AJ$139</c:f>
              <c:numCache>
                <c:formatCode>General</c:formatCode>
                <c:ptCount val="3"/>
                <c:pt idx="0">
                  <c:v>7.7</c:v>
                </c:pt>
                <c:pt idx="1">
                  <c:v>7.7</c:v>
                </c:pt>
                <c:pt idx="2">
                  <c:v>0</c:v>
                </c:pt>
              </c:numCache>
            </c:numRef>
          </c:val>
          <c:extLst>
            <c:ext xmlns:c16="http://schemas.microsoft.com/office/drawing/2014/chart" uri="{C3380CC4-5D6E-409C-BE32-E72D297353CC}">
              <c16:uniqueId val="{00000003-91D4-4238-A65C-060AC9C1945C}"/>
            </c:ext>
          </c:extLst>
        </c:ser>
        <c:ser>
          <c:idx val="3"/>
          <c:order val="3"/>
          <c:tx>
            <c:strRef>
              <c:f>'グラフ（地域）全体'!$AK$136</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'グラフ（地域）全体'!$AK$137:$AK$139</c:f>
              <c:numCache>
                <c:formatCode>General</c:formatCode>
                <c:ptCount val="3"/>
                <c:pt idx="0">
                  <c:v>7.7</c:v>
                </c:pt>
                <c:pt idx="1">
                  <c:v>0</c:v>
                </c:pt>
                <c:pt idx="2">
                  <c:v>0</c:v>
                </c:pt>
              </c:numCache>
            </c:numRef>
          </c:val>
          <c:extLst>
            <c:ext xmlns:c16="http://schemas.microsoft.com/office/drawing/2014/chart" uri="{C3380CC4-5D6E-409C-BE32-E72D297353CC}">
              <c16:uniqueId val="{00000004-91D4-4238-A65C-060AC9C1945C}"/>
            </c:ext>
          </c:extLst>
        </c:ser>
        <c:ser>
          <c:idx val="4"/>
          <c:order val="4"/>
          <c:tx>
            <c:strRef>
              <c:f>'グラフ（地域）全体'!$AL$136</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'グラフ（地域）全体'!$AL$137:$AL$139</c:f>
              <c:numCache>
                <c:formatCode>General</c:formatCode>
                <c:ptCount val="3"/>
                <c:pt idx="0">
                  <c:v>7.7</c:v>
                </c:pt>
                <c:pt idx="1">
                  <c:v>0</c:v>
                </c:pt>
                <c:pt idx="2">
                  <c:v>0</c:v>
                </c:pt>
              </c:numCache>
            </c:numRef>
          </c:val>
          <c:extLst>
            <c:ext xmlns:c16="http://schemas.microsoft.com/office/drawing/2014/chart" uri="{C3380CC4-5D6E-409C-BE32-E72D297353CC}">
              <c16:uniqueId val="{00000005-91D4-4238-A65C-060AC9C1945C}"/>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'グラフ（地域）全体'!$AM$136</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'グラフ（地域）全体'!$AM$137:$AM$139</c:f>
              <c:numCache>
                <c:formatCode>General</c:formatCode>
                <c:ptCount val="3"/>
                <c:pt idx="0">
                  <c:v>1.75</c:v>
                </c:pt>
                <c:pt idx="1">
                  <c:v>1.4615384615384615</c:v>
                </c:pt>
                <c:pt idx="2">
                  <c:v>1.3076923076923077</c:v>
                </c:pt>
              </c:numCache>
            </c:numRef>
          </c:xVal>
          <c:yVal>
            <c:numRef>
              <c:f>'グラフ（地域）全体'!$T$137:$T$139</c:f>
              <c:numCache>
                <c:formatCode>General</c:formatCode>
                <c:ptCount val="3"/>
                <c:pt idx="0">
                  <c:v>1.1499999999999999</c:v>
                </c:pt>
                <c:pt idx="1">
                  <c:v>2.5</c:v>
                </c:pt>
                <c:pt idx="2">
                  <c:v>3.85</c:v>
                </c:pt>
              </c:numCache>
            </c:numRef>
          </c:yVal>
          <c:smooth val="0"/>
          <c:extLst>
            <c:ext xmlns:c16="http://schemas.microsoft.com/office/drawing/2014/chart" uri="{C3380CC4-5D6E-409C-BE32-E72D297353CC}">
              <c16:uniqueId val="{00000006-91D4-4238-A65C-060AC9C1945C}"/>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'上位項目グラフ（児童）全体'!$M$7</c:f>
          <c:strCache>
            <c:ptCount val="1"/>
            <c:pt idx="0">
              <c:v>肯定的回答（「とても思う」「思う」）の多かった項目</c:v>
            </c:pt>
          </c:strCache>
        </c:strRef>
      </c:tx>
      <c:overlay val="0"/>
      <c:txPr>
        <a:bodyPr/>
        <a:lstStyle/>
        <a:p>
          <a:pPr>
            <a:defRPr altLang="en-US" sz="14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'上位項目グラフ（児童）全体'!$AH$7</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'上位項目グラフ（児童）全体'!$M$8:$M$12</c:f>
              <c:strCache>
                <c:ptCount val="5"/>
                <c:pt idx="0">
                  <c:v>授業では、考えたことを話し合ったり発表し合ったりする機会がある。</c:v>
                </c:pt>
                <c:pt idx="1">
                  <c:v>学校行事は楽しい。</c:v>
                </c:pt>
                <c:pt idx="2">
                  <c:v>先生に注意されたことは、理解できる。</c:v>
                </c:pt>
                <c:pt idx="3">
                  <c:v>私は、自分らしさを大切にし、他の友達の良さを大事にしている。</c:v>
                </c:pt>
                <c:pt idx="4">
                  <c:v>先生たちは、ていねいに指導してくれる。</c:v>
                </c:pt>
              </c:strCache>
            </c:strRef>
          </c:cat>
          <c:val>
            <c:numRef>
              <c:f>'上位項目グラフ（児童）全体'!$AH$8:$AH$12</c:f>
              <c:numCache>
                <c:formatCode>General</c:formatCode>
                <c:ptCount val="5"/>
                <c:pt idx="0">
                  <c:v>50.4</c:v>
                </c:pt>
                <c:pt idx="1">
                  <c:v>63.2</c:v>
                </c:pt>
                <c:pt idx="2">
                  <c:v>57.9</c:v>
                </c:pt>
                <c:pt idx="3">
                  <c:v>47.8</c:v>
                </c:pt>
                <c:pt idx="4">
                  <c:v>54.8</c:v>
                </c:pt>
              </c:numCache>
            </c:numRef>
          </c:val>
          <c:extLst>
            <c:ext xmlns:c16="http://schemas.microsoft.com/office/drawing/2014/chart" uri="{C3380CC4-5D6E-409C-BE32-E72D297353CC}">
              <c16:uniqueId val="{00000000-E52D-49EE-8312-6A7204EFE0EC}"/>
            </c:ext>
          </c:extLst>
        </c:ser>
        <c:ser>
          <c:idx val="1"/>
          <c:order val="1"/>
          <c:tx>
            <c:strRef>
              <c:f>'上位項目グラフ（児童）全体'!$AI$7</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'上位項目グラフ（児童）全体'!$M$8:$M$12</c:f>
              <c:strCache>
                <c:ptCount val="5"/>
                <c:pt idx="0">
                  <c:v>授業では、考えたことを話し合ったり発表し合ったりする機会がある。</c:v>
                </c:pt>
                <c:pt idx="1">
                  <c:v>学校行事は楽しい。</c:v>
                </c:pt>
                <c:pt idx="2">
                  <c:v>先生に注意されたことは、理解できる。</c:v>
                </c:pt>
                <c:pt idx="3">
                  <c:v>私は、自分らしさを大切にし、他の友達の良さを大事にしている。</c:v>
                </c:pt>
                <c:pt idx="4">
                  <c:v>先生たちは、ていねいに指導してくれる。</c:v>
                </c:pt>
              </c:strCache>
            </c:strRef>
          </c:cat>
          <c:val>
            <c:numRef>
              <c:f>'上位項目グラフ（児童）全体'!$AI$8:$AI$12</c:f>
              <c:numCache>
                <c:formatCode>General</c:formatCode>
                <c:ptCount val="5"/>
                <c:pt idx="0">
                  <c:v>44.3</c:v>
                </c:pt>
                <c:pt idx="1">
                  <c:v>27.6</c:v>
                </c:pt>
                <c:pt idx="2">
                  <c:v>32.5</c:v>
                </c:pt>
                <c:pt idx="3">
                  <c:v>42.1</c:v>
                </c:pt>
                <c:pt idx="4">
                  <c:v>35.1</c:v>
                </c:pt>
              </c:numCache>
            </c:numRef>
          </c:val>
          <c:extLst>
            <c:ext xmlns:c16="http://schemas.microsoft.com/office/drawing/2014/chart" uri="{C3380CC4-5D6E-409C-BE32-E72D297353CC}">
              <c16:uniqueId val="{00000001-E52D-49EE-8312-6A7204EFE0EC}"/>
            </c:ext>
          </c:extLst>
        </c:ser>
        <c:ser>
          <c:idx val="2"/>
          <c:order val="2"/>
          <c:tx>
            <c:strRef>
              <c:f>'上位項目グラフ（児童）全体'!$AJ$7</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2D-49EE-8312-6A7204EFE0EC}"/>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'上位項目グラフ（児童）全体'!$M$8:$M$12</c:f>
              <c:strCache>
                <c:ptCount val="5"/>
                <c:pt idx="0">
                  <c:v>授業では、考えたことを話し合ったり発表し合ったりする機会がある。</c:v>
                </c:pt>
                <c:pt idx="1">
                  <c:v>学校行事は楽しい。</c:v>
                </c:pt>
                <c:pt idx="2">
                  <c:v>先生に注意されたことは、理解できる。</c:v>
                </c:pt>
                <c:pt idx="3">
                  <c:v>私は、自分らしさを大切にし、他の友達の良さを大事にしている。</c:v>
                </c:pt>
                <c:pt idx="4">
                  <c:v>先生たちは、ていねいに指導してくれる。</c:v>
                </c:pt>
              </c:strCache>
            </c:strRef>
          </c:cat>
          <c:val>
            <c:numRef>
              <c:f>'上位項目グラフ（児童）全体'!$AJ$8:$AJ$12</c:f>
              <c:numCache>
                <c:formatCode>General</c:formatCode>
                <c:ptCount val="5"/>
                <c:pt idx="0">
                  <c:v>3.5</c:v>
                </c:pt>
                <c:pt idx="1">
                  <c:v>5.3</c:v>
                </c:pt>
                <c:pt idx="2">
                  <c:v>5.7</c:v>
                </c:pt>
                <c:pt idx="3">
                  <c:v>3.1</c:v>
                </c:pt>
                <c:pt idx="4">
                  <c:v>6.6</c:v>
                </c:pt>
              </c:numCache>
            </c:numRef>
          </c:val>
          <c:extLst>
            <c:ext xmlns:c16="http://schemas.microsoft.com/office/drawing/2014/chart" uri="{C3380CC4-5D6E-409C-BE32-E72D297353CC}">
              <c16:uniqueId val="{00000003-E52D-49EE-8312-6A7204EFE0EC}"/>
            </c:ext>
          </c:extLst>
        </c:ser>
        <c:ser>
          <c:idx val="3"/>
          <c:order val="3"/>
          <c:tx>
            <c:strRef>
              <c:f>'上位項目グラフ（児童）全体'!$AK$7</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'上位項目グラフ（児童）全体'!$M$8:$M$12</c:f>
              <c:strCache>
                <c:ptCount val="5"/>
                <c:pt idx="0">
                  <c:v>授業では、考えたことを話し合ったり発表し合ったりする機会がある。</c:v>
                </c:pt>
                <c:pt idx="1">
                  <c:v>学校行事は楽しい。</c:v>
                </c:pt>
                <c:pt idx="2">
                  <c:v>先生に注意されたことは、理解できる。</c:v>
                </c:pt>
                <c:pt idx="3">
                  <c:v>私は、自分らしさを大切にし、他の友達の良さを大事にしている。</c:v>
                </c:pt>
                <c:pt idx="4">
                  <c:v>先生たちは、ていねいに指導してくれる。</c:v>
                </c:pt>
              </c:strCache>
            </c:strRef>
          </c:cat>
          <c:val>
            <c:numRef>
              <c:f>'上位項目グラフ（児童）全体'!$AK$8:$AK$12</c:f>
              <c:numCache>
                <c:formatCode>General</c:formatCode>
                <c:ptCount val="5"/>
                <c:pt idx="0">
                  <c:v>1.3</c:v>
                </c:pt>
                <c:pt idx="1">
                  <c:v>0.9</c:v>
                </c:pt>
                <c:pt idx="2">
                  <c:v>1.8</c:v>
                </c:pt>
                <c:pt idx="3">
                  <c:v>1.3</c:v>
                </c:pt>
                <c:pt idx="4">
                  <c:v>0.9</c:v>
                </c:pt>
              </c:numCache>
            </c:numRef>
          </c:val>
          <c:extLst>
            <c:ext xmlns:c16="http://schemas.microsoft.com/office/drawing/2014/chart" uri="{C3380CC4-5D6E-409C-BE32-E72D297353CC}">
              <c16:uniqueId val="{00000004-E52D-49EE-8312-6A7204EFE0EC}"/>
            </c:ext>
          </c:extLst>
        </c:ser>
        <c:ser>
          <c:idx val="4"/>
          <c:order val="4"/>
          <c:tx>
            <c:strRef>
              <c:f>'上位項目グラフ（児童）全体'!$AL$7</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'上位項目グラフ（児童）全体'!$M$8:$M$12</c:f>
              <c:strCache>
                <c:ptCount val="5"/>
                <c:pt idx="0">
                  <c:v>授業では、考えたことを話し合ったり発表し合ったりする機会がある。</c:v>
                </c:pt>
                <c:pt idx="1">
                  <c:v>学校行事は楽しい。</c:v>
                </c:pt>
                <c:pt idx="2">
                  <c:v>先生に注意されたことは、理解できる。</c:v>
                </c:pt>
                <c:pt idx="3">
                  <c:v>私は、自分らしさを大切にし、他の友達の良さを大事にしている。</c:v>
                </c:pt>
                <c:pt idx="4">
                  <c:v>先生たちは、ていねいに指導してくれる。</c:v>
                </c:pt>
              </c:strCache>
            </c:strRef>
          </c:cat>
          <c:val>
            <c:numRef>
              <c:f>'上位項目グラフ（児童）全体'!$AL$8:$AL$12</c:f>
              <c:numCache>
                <c:formatCode>General</c:formatCode>
                <c:ptCount val="5"/>
                <c:pt idx="0">
                  <c:v>0.4</c:v>
                </c:pt>
                <c:pt idx="1">
                  <c:v>3.1</c:v>
                </c:pt>
                <c:pt idx="2">
                  <c:v>2.2000000000000002</c:v>
                </c:pt>
                <c:pt idx="3">
                  <c:v>5.7</c:v>
                </c:pt>
                <c:pt idx="4">
                  <c:v>2.6</c:v>
                </c:pt>
              </c:numCache>
            </c:numRef>
          </c:val>
          <c:extLst>
            <c:ext xmlns:c16="http://schemas.microsoft.com/office/drawing/2014/chart" uri="{C3380CC4-5D6E-409C-BE32-E72D297353CC}">
              <c16:uniqueId val="{00000005-E52D-49EE-8312-6A7204EFE0EC}"/>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'上位項目グラフ（児童）全体'!$AM$7</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'上位項目グラフ（児童）全体'!$AM$8:$AM$12</c:f>
              <c:numCache>
                <c:formatCode>General</c:formatCode>
                <c:ptCount val="5"/>
                <c:pt idx="0">
                  <c:v>1.5550660792951543</c:v>
                </c:pt>
                <c:pt idx="1">
                  <c:v>1.4208144796380091</c:v>
                </c:pt>
                <c:pt idx="2">
                  <c:v>1.5022421524663676</c:v>
                </c:pt>
                <c:pt idx="3">
                  <c:v>1.5534883720930233</c:v>
                </c:pt>
                <c:pt idx="4">
                  <c:v>1.5225225225225225</c:v>
                </c:pt>
              </c:numCache>
            </c:numRef>
          </c:xVal>
          <c:yVal>
            <c:numRef>
              <c:f>'上位項目グラフ（児童）全体'!$T$8:$T$12</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6-E52D-49EE-8312-6A7204EFE0EC}"/>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'上位項目グラフ（児童）全体'!$M$32</c:f>
          <c:strCache>
            <c:ptCount val="1"/>
            <c:pt idx="0">
              <c:v>否定的回答（「あまり思わない」「思わない」）の多かった項目</c:v>
            </c:pt>
          </c:strCache>
        </c:strRef>
      </c:tx>
      <c:overlay val="0"/>
      <c:txPr>
        <a:bodyPr/>
        <a:lstStyle/>
        <a:p>
          <a:pPr>
            <a:defRPr altLang="ja-JP" sz="13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'上位項目グラフ（児童）全体'!$AH$32</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'上位項目グラフ（児童）全体'!$M$33:$M$37</c:f>
              <c:strCache>
                <c:ptCount val="5"/>
                <c:pt idx="0">
                  <c:v>私は、教科「日本語」の授業が好きだ。</c:v>
                </c:pt>
                <c:pt idx="1">
                  <c:v>学校には、幼稚園や保育園、近くの小学校や中学校と交流する機会がある。</c:v>
                </c:pt>
                <c:pt idx="2">
                  <c:v>私は、塾で学習している。</c:v>
                </c:pt>
                <c:pt idx="3">
                  <c:v>学ぶことが楽しい</c:v>
                </c:pt>
                <c:pt idx="4">
                  <c:v>私は、運動が好きだ。</c:v>
                </c:pt>
              </c:strCache>
            </c:strRef>
          </c:cat>
          <c:val>
            <c:numRef>
              <c:f>'上位項目グラフ（児童）全体'!$AH$33:$AH$37</c:f>
              <c:numCache>
                <c:formatCode>General</c:formatCode>
                <c:ptCount val="5"/>
                <c:pt idx="0">
                  <c:v>14.5</c:v>
                </c:pt>
                <c:pt idx="1">
                  <c:v>10.5</c:v>
                </c:pt>
                <c:pt idx="2">
                  <c:v>49.6</c:v>
                </c:pt>
                <c:pt idx="3">
                  <c:v>22.8</c:v>
                </c:pt>
                <c:pt idx="4">
                  <c:v>52.2</c:v>
                </c:pt>
              </c:numCache>
            </c:numRef>
          </c:val>
          <c:extLst>
            <c:ext xmlns:c16="http://schemas.microsoft.com/office/drawing/2014/chart" uri="{C3380CC4-5D6E-409C-BE32-E72D297353CC}">
              <c16:uniqueId val="{00000000-F548-42D5-BF5A-9F7347D4148D}"/>
            </c:ext>
          </c:extLst>
        </c:ser>
        <c:ser>
          <c:idx val="1"/>
          <c:order val="1"/>
          <c:tx>
            <c:strRef>
              <c:f>'上位項目グラフ（児童）全体'!$AI$32</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'上位項目グラフ（児童）全体'!$M$33:$M$37</c:f>
              <c:strCache>
                <c:ptCount val="5"/>
                <c:pt idx="0">
                  <c:v>私は、教科「日本語」の授業が好きだ。</c:v>
                </c:pt>
                <c:pt idx="1">
                  <c:v>学校には、幼稚園や保育園、近くの小学校や中学校と交流する機会がある。</c:v>
                </c:pt>
                <c:pt idx="2">
                  <c:v>私は、塾で学習している。</c:v>
                </c:pt>
                <c:pt idx="3">
                  <c:v>学ぶことが楽しい</c:v>
                </c:pt>
                <c:pt idx="4">
                  <c:v>私は、運動が好きだ。</c:v>
                </c:pt>
              </c:strCache>
            </c:strRef>
          </c:cat>
          <c:val>
            <c:numRef>
              <c:f>'上位項目グラフ（児童）全体'!$AI$33:$AI$37</c:f>
              <c:numCache>
                <c:formatCode>General</c:formatCode>
                <c:ptCount val="5"/>
                <c:pt idx="0">
                  <c:v>28.1</c:v>
                </c:pt>
                <c:pt idx="1">
                  <c:v>25</c:v>
                </c:pt>
                <c:pt idx="2">
                  <c:v>16.7</c:v>
                </c:pt>
                <c:pt idx="3">
                  <c:v>48.2</c:v>
                </c:pt>
                <c:pt idx="4">
                  <c:v>22.8</c:v>
                </c:pt>
              </c:numCache>
            </c:numRef>
          </c:val>
          <c:extLst>
            <c:ext xmlns:c16="http://schemas.microsoft.com/office/drawing/2014/chart" uri="{C3380CC4-5D6E-409C-BE32-E72D297353CC}">
              <c16:uniqueId val="{00000001-F548-42D5-BF5A-9F7347D4148D}"/>
            </c:ext>
          </c:extLst>
        </c:ser>
        <c:ser>
          <c:idx val="2"/>
          <c:order val="2"/>
          <c:tx>
            <c:strRef>
              <c:f>'上位項目グラフ（児童）全体'!$AJ$32</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48-42D5-BF5A-9F7347D4148D}"/>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'上位項目グラフ（児童）全体'!$M$33:$M$37</c:f>
              <c:strCache>
                <c:ptCount val="5"/>
                <c:pt idx="0">
                  <c:v>私は、教科「日本語」の授業が好きだ。</c:v>
                </c:pt>
                <c:pt idx="1">
                  <c:v>学校には、幼稚園や保育園、近くの小学校や中学校と交流する機会がある。</c:v>
                </c:pt>
                <c:pt idx="2">
                  <c:v>私は、塾で学習している。</c:v>
                </c:pt>
                <c:pt idx="3">
                  <c:v>学ぶことが楽しい</c:v>
                </c:pt>
                <c:pt idx="4">
                  <c:v>私は、運動が好きだ。</c:v>
                </c:pt>
              </c:strCache>
            </c:strRef>
          </c:cat>
          <c:val>
            <c:numRef>
              <c:f>'上位項目グラフ（児童）全体'!$AJ$33:$AJ$37</c:f>
              <c:numCache>
                <c:formatCode>General</c:formatCode>
                <c:ptCount val="5"/>
                <c:pt idx="0">
                  <c:v>33.299999999999997</c:v>
                </c:pt>
                <c:pt idx="1">
                  <c:v>25</c:v>
                </c:pt>
                <c:pt idx="2">
                  <c:v>2.2000000000000002</c:v>
                </c:pt>
                <c:pt idx="3">
                  <c:v>22.4</c:v>
                </c:pt>
                <c:pt idx="4">
                  <c:v>11.8</c:v>
                </c:pt>
              </c:numCache>
            </c:numRef>
          </c:val>
          <c:extLst>
            <c:ext xmlns:c16="http://schemas.microsoft.com/office/drawing/2014/chart" uri="{C3380CC4-5D6E-409C-BE32-E72D297353CC}">
              <c16:uniqueId val="{00000003-F548-42D5-BF5A-9F7347D4148D}"/>
            </c:ext>
          </c:extLst>
        </c:ser>
        <c:ser>
          <c:idx val="3"/>
          <c:order val="3"/>
          <c:tx>
            <c:strRef>
              <c:f>'上位項目グラフ（児童）全体'!$AK$32</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'上位項目グラフ（児童）全体'!$M$33:$M$37</c:f>
              <c:strCache>
                <c:ptCount val="5"/>
                <c:pt idx="0">
                  <c:v>私は、教科「日本語」の授業が好きだ。</c:v>
                </c:pt>
                <c:pt idx="1">
                  <c:v>学校には、幼稚園や保育園、近くの小学校や中学校と交流する機会がある。</c:v>
                </c:pt>
                <c:pt idx="2">
                  <c:v>私は、塾で学習している。</c:v>
                </c:pt>
                <c:pt idx="3">
                  <c:v>学ぶことが楽しい</c:v>
                </c:pt>
                <c:pt idx="4">
                  <c:v>私は、運動が好きだ。</c:v>
                </c:pt>
              </c:strCache>
            </c:strRef>
          </c:cat>
          <c:val>
            <c:numRef>
              <c:f>'上位項目グラフ（児童）全体'!$AK$33:$AK$37</c:f>
              <c:numCache>
                <c:formatCode>General</c:formatCode>
                <c:ptCount val="5"/>
                <c:pt idx="0">
                  <c:v>16.7</c:v>
                </c:pt>
                <c:pt idx="1">
                  <c:v>23.2</c:v>
                </c:pt>
                <c:pt idx="2">
                  <c:v>25</c:v>
                </c:pt>
                <c:pt idx="3">
                  <c:v>3.9</c:v>
                </c:pt>
                <c:pt idx="4">
                  <c:v>7.9</c:v>
                </c:pt>
              </c:numCache>
            </c:numRef>
          </c:val>
          <c:extLst>
            <c:ext xmlns:c16="http://schemas.microsoft.com/office/drawing/2014/chart" uri="{C3380CC4-5D6E-409C-BE32-E72D297353CC}">
              <c16:uniqueId val="{00000004-F548-42D5-BF5A-9F7347D4148D}"/>
            </c:ext>
          </c:extLst>
        </c:ser>
        <c:ser>
          <c:idx val="4"/>
          <c:order val="4"/>
          <c:tx>
            <c:strRef>
              <c:f>'上位項目グラフ（児童）全体'!$AL$32</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'上位項目グラフ（児童）全体'!$M$33:$M$37</c:f>
              <c:strCache>
                <c:ptCount val="5"/>
                <c:pt idx="0">
                  <c:v>私は、教科「日本語」の授業が好きだ。</c:v>
                </c:pt>
                <c:pt idx="1">
                  <c:v>学校には、幼稚園や保育園、近くの小学校や中学校と交流する機会がある。</c:v>
                </c:pt>
                <c:pt idx="2">
                  <c:v>私は、塾で学習している。</c:v>
                </c:pt>
                <c:pt idx="3">
                  <c:v>学ぶことが楽しい</c:v>
                </c:pt>
                <c:pt idx="4">
                  <c:v>私は、運動が好きだ。</c:v>
                </c:pt>
              </c:strCache>
            </c:strRef>
          </c:cat>
          <c:val>
            <c:numRef>
              <c:f>'上位項目グラフ（児童）全体'!$AL$33:$AL$37</c:f>
              <c:numCache>
                <c:formatCode>General</c:formatCode>
                <c:ptCount val="5"/>
                <c:pt idx="0">
                  <c:v>7.5</c:v>
                </c:pt>
                <c:pt idx="1">
                  <c:v>16.2</c:v>
                </c:pt>
                <c:pt idx="2">
                  <c:v>6.6</c:v>
                </c:pt>
                <c:pt idx="3">
                  <c:v>2.6</c:v>
                </c:pt>
                <c:pt idx="4">
                  <c:v>5.3</c:v>
                </c:pt>
              </c:numCache>
            </c:numRef>
          </c:val>
          <c:extLst>
            <c:ext xmlns:c16="http://schemas.microsoft.com/office/drawing/2014/chart" uri="{C3380CC4-5D6E-409C-BE32-E72D297353CC}">
              <c16:uniqueId val="{00000005-F548-42D5-BF5A-9F7347D4148D}"/>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'上位項目グラフ（児童）全体'!$AM$32</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'上位項目グラフ（児童）全体'!$AM$33:$AM$37</c:f>
              <c:numCache>
                <c:formatCode>General</c:formatCode>
                <c:ptCount val="5"/>
                <c:pt idx="0">
                  <c:v>2.5639810426540284</c:v>
                </c:pt>
                <c:pt idx="1">
                  <c:v>2.7277486910994764</c:v>
                </c:pt>
                <c:pt idx="2">
                  <c:v>2.028169014084507</c:v>
                </c:pt>
                <c:pt idx="3">
                  <c:v>2.0765765765765765</c:v>
                </c:pt>
                <c:pt idx="4">
                  <c:v>1.7407407407407407</c:v>
                </c:pt>
              </c:numCache>
            </c:numRef>
          </c:xVal>
          <c:yVal>
            <c:numRef>
              <c:f>'上位項目グラフ（児童）全体'!$T$33:$T$37</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6-F548-42D5-BF5A-9F7347D4148D}"/>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'上位項目グラフ（児童）全体'!$M$57</c:f>
          <c:strCache>
            <c:ptCount val="1"/>
            <c:pt idx="0">
              <c:v>「わからない」という回答の多かった項目</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'上位項目グラフ（児童）全体'!$AH$57</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'上位項目グラフ（児童）全体'!$M$58:$M$62</c:f>
              <c:strCache>
                <c:ptCount val="5"/>
                <c:pt idx="0">
                  <c:v>学校には、幼稚園や保育園、近くの小学校や中学校と交流する機会がある。</c:v>
                </c:pt>
                <c:pt idx="1">
                  <c:v>先生たちに相談できる。</c:v>
                </c:pt>
                <c:pt idx="2">
                  <c:v>自分の生き方や将来のことについて、考える授業がある。</c:v>
                </c:pt>
                <c:pt idx="3">
                  <c:v>私は、教科「日本語」の授業が好きだ。</c:v>
                </c:pt>
                <c:pt idx="4">
                  <c:v>私は、塾で学習している。</c:v>
                </c:pt>
              </c:strCache>
            </c:strRef>
          </c:cat>
          <c:val>
            <c:numRef>
              <c:f>'上位項目グラフ（児童）全体'!$AH$58:$AH$62</c:f>
              <c:numCache>
                <c:formatCode>General</c:formatCode>
                <c:ptCount val="5"/>
                <c:pt idx="0">
                  <c:v>10.5</c:v>
                </c:pt>
                <c:pt idx="1">
                  <c:v>42.1</c:v>
                </c:pt>
                <c:pt idx="2">
                  <c:v>34.200000000000003</c:v>
                </c:pt>
                <c:pt idx="3">
                  <c:v>14.5</c:v>
                </c:pt>
                <c:pt idx="4">
                  <c:v>49.6</c:v>
                </c:pt>
              </c:numCache>
            </c:numRef>
          </c:val>
          <c:extLst>
            <c:ext xmlns:c16="http://schemas.microsoft.com/office/drawing/2014/chart" uri="{C3380CC4-5D6E-409C-BE32-E72D297353CC}">
              <c16:uniqueId val="{00000000-CF1B-4CD8-A0F3-77B2AD0B8A0B}"/>
            </c:ext>
          </c:extLst>
        </c:ser>
        <c:ser>
          <c:idx val="1"/>
          <c:order val="1"/>
          <c:tx>
            <c:strRef>
              <c:f>'上位項目グラフ（児童）全体'!$AI$57</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'上位項目グラフ（児童）全体'!$M$58:$M$62</c:f>
              <c:strCache>
                <c:ptCount val="5"/>
                <c:pt idx="0">
                  <c:v>学校には、幼稚園や保育園、近くの小学校や中学校と交流する機会がある。</c:v>
                </c:pt>
                <c:pt idx="1">
                  <c:v>先生たちに相談できる。</c:v>
                </c:pt>
                <c:pt idx="2">
                  <c:v>自分の生き方や将来のことについて、考える授業がある。</c:v>
                </c:pt>
                <c:pt idx="3">
                  <c:v>私は、教科「日本語」の授業が好きだ。</c:v>
                </c:pt>
                <c:pt idx="4">
                  <c:v>私は、塾で学習している。</c:v>
                </c:pt>
              </c:strCache>
            </c:strRef>
          </c:cat>
          <c:val>
            <c:numRef>
              <c:f>'上位項目グラフ（児童）全体'!$AI$58:$AI$62</c:f>
              <c:numCache>
                <c:formatCode>General</c:formatCode>
                <c:ptCount val="5"/>
                <c:pt idx="0">
                  <c:v>25</c:v>
                </c:pt>
                <c:pt idx="1">
                  <c:v>31.6</c:v>
                </c:pt>
                <c:pt idx="2">
                  <c:v>43.4</c:v>
                </c:pt>
                <c:pt idx="3">
                  <c:v>28.1</c:v>
                </c:pt>
                <c:pt idx="4">
                  <c:v>16.7</c:v>
                </c:pt>
              </c:numCache>
            </c:numRef>
          </c:val>
          <c:extLst>
            <c:ext xmlns:c16="http://schemas.microsoft.com/office/drawing/2014/chart" uri="{C3380CC4-5D6E-409C-BE32-E72D297353CC}">
              <c16:uniqueId val="{00000001-CF1B-4CD8-A0F3-77B2AD0B8A0B}"/>
            </c:ext>
          </c:extLst>
        </c:ser>
        <c:ser>
          <c:idx val="2"/>
          <c:order val="2"/>
          <c:tx>
            <c:strRef>
              <c:f>'上位項目グラフ（児童）全体'!$AJ$57</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1B-4CD8-A0F3-77B2AD0B8A0B}"/>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'上位項目グラフ（児童）全体'!$M$58:$M$62</c:f>
              <c:strCache>
                <c:ptCount val="5"/>
                <c:pt idx="0">
                  <c:v>学校には、幼稚園や保育園、近くの小学校や中学校と交流する機会がある。</c:v>
                </c:pt>
                <c:pt idx="1">
                  <c:v>先生たちに相談できる。</c:v>
                </c:pt>
                <c:pt idx="2">
                  <c:v>自分の生き方や将来のことについて、考える授業がある。</c:v>
                </c:pt>
                <c:pt idx="3">
                  <c:v>私は、教科「日本語」の授業が好きだ。</c:v>
                </c:pt>
                <c:pt idx="4">
                  <c:v>私は、塾で学習している。</c:v>
                </c:pt>
              </c:strCache>
            </c:strRef>
          </c:cat>
          <c:val>
            <c:numRef>
              <c:f>'上位項目グラフ（児童）全体'!$AJ$58:$AJ$62</c:f>
              <c:numCache>
                <c:formatCode>General</c:formatCode>
                <c:ptCount val="5"/>
                <c:pt idx="0">
                  <c:v>25</c:v>
                </c:pt>
                <c:pt idx="1">
                  <c:v>13.2</c:v>
                </c:pt>
                <c:pt idx="2">
                  <c:v>11.8</c:v>
                </c:pt>
                <c:pt idx="3">
                  <c:v>33.299999999999997</c:v>
                </c:pt>
                <c:pt idx="4">
                  <c:v>2.2000000000000002</c:v>
                </c:pt>
              </c:numCache>
            </c:numRef>
          </c:val>
          <c:extLst>
            <c:ext xmlns:c16="http://schemas.microsoft.com/office/drawing/2014/chart" uri="{C3380CC4-5D6E-409C-BE32-E72D297353CC}">
              <c16:uniqueId val="{00000003-CF1B-4CD8-A0F3-77B2AD0B8A0B}"/>
            </c:ext>
          </c:extLst>
        </c:ser>
        <c:ser>
          <c:idx val="3"/>
          <c:order val="3"/>
          <c:tx>
            <c:strRef>
              <c:f>'上位項目グラフ（児童）全体'!$AK$57</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'上位項目グラフ（児童）全体'!$M$58:$M$62</c:f>
              <c:strCache>
                <c:ptCount val="5"/>
                <c:pt idx="0">
                  <c:v>学校には、幼稚園や保育園、近くの小学校や中学校と交流する機会がある。</c:v>
                </c:pt>
                <c:pt idx="1">
                  <c:v>先生たちに相談できる。</c:v>
                </c:pt>
                <c:pt idx="2">
                  <c:v>自分の生き方や将来のことについて、考える授業がある。</c:v>
                </c:pt>
                <c:pt idx="3">
                  <c:v>私は、教科「日本語」の授業が好きだ。</c:v>
                </c:pt>
                <c:pt idx="4">
                  <c:v>私は、塾で学習している。</c:v>
                </c:pt>
              </c:strCache>
            </c:strRef>
          </c:cat>
          <c:val>
            <c:numRef>
              <c:f>'上位項目グラフ（児童）全体'!$AK$58:$AK$62</c:f>
              <c:numCache>
                <c:formatCode>General</c:formatCode>
                <c:ptCount val="5"/>
                <c:pt idx="0">
                  <c:v>23.2</c:v>
                </c:pt>
                <c:pt idx="1">
                  <c:v>5.3</c:v>
                </c:pt>
                <c:pt idx="2">
                  <c:v>3.1</c:v>
                </c:pt>
                <c:pt idx="3">
                  <c:v>16.7</c:v>
                </c:pt>
                <c:pt idx="4">
                  <c:v>25</c:v>
                </c:pt>
              </c:numCache>
            </c:numRef>
          </c:val>
          <c:extLst>
            <c:ext xmlns:c16="http://schemas.microsoft.com/office/drawing/2014/chart" uri="{C3380CC4-5D6E-409C-BE32-E72D297353CC}">
              <c16:uniqueId val="{00000004-CF1B-4CD8-A0F3-77B2AD0B8A0B}"/>
            </c:ext>
          </c:extLst>
        </c:ser>
        <c:ser>
          <c:idx val="4"/>
          <c:order val="4"/>
          <c:tx>
            <c:strRef>
              <c:f>'上位項目グラフ（児童）全体'!$AL$57</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'上位項目グラフ（児童）全体'!$M$58:$M$62</c:f>
              <c:strCache>
                <c:ptCount val="5"/>
                <c:pt idx="0">
                  <c:v>学校には、幼稚園や保育園、近くの小学校や中学校と交流する機会がある。</c:v>
                </c:pt>
                <c:pt idx="1">
                  <c:v>先生たちに相談できる。</c:v>
                </c:pt>
                <c:pt idx="2">
                  <c:v>自分の生き方や将来のことについて、考える授業がある。</c:v>
                </c:pt>
                <c:pt idx="3">
                  <c:v>私は、教科「日本語」の授業が好きだ。</c:v>
                </c:pt>
                <c:pt idx="4">
                  <c:v>私は、塾で学習している。</c:v>
                </c:pt>
              </c:strCache>
            </c:strRef>
          </c:cat>
          <c:val>
            <c:numRef>
              <c:f>'上位項目グラフ（児童）全体'!$AL$58:$AL$62</c:f>
              <c:numCache>
                <c:formatCode>General</c:formatCode>
                <c:ptCount val="5"/>
                <c:pt idx="0">
                  <c:v>16.2</c:v>
                </c:pt>
                <c:pt idx="1">
                  <c:v>7.9</c:v>
                </c:pt>
                <c:pt idx="2">
                  <c:v>7.5</c:v>
                </c:pt>
                <c:pt idx="3">
                  <c:v>7.5</c:v>
                </c:pt>
                <c:pt idx="4">
                  <c:v>6.6</c:v>
                </c:pt>
              </c:numCache>
            </c:numRef>
          </c:val>
          <c:extLst>
            <c:ext xmlns:c16="http://schemas.microsoft.com/office/drawing/2014/chart" uri="{C3380CC4-5D6E-409C-BE32-E72D297353CC}">
              <c16:uniqueId val="{00000005-CF1B-4CD8-A0F3-77B2AD0B8A0B}"/>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'上位項目グラフ（児童）全体'!$AM$57</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'上位項目グラフ（児童）全体'!$AM$58:$AM$62</c:f>
              <c:numCache>
                <c:formatCode>General</c:formatCode>
                <c:ptCount val="5"/>
                <c:pt idx="0">
                  <c:v>2.7277486910994764</c:v>
                </c:pt>
                <c:pt idx="1">
                  <c:v>1.8</c:v>
                </c:pt>
                <c:pt idx="2">
                  <c:v>1.8246445497630333</c:v>
                </c:pt>
                <c:pt idx="3">
                  <c:v>2.5639810426540284</c:v>
                </c:pt>
                <c:pt idx="4">
                  <c:v>2.028169014084507</c:v>
                </c:pt>
              </c:numCache>
            </c:numRef>
          </c:xVal>
          <c:yVal>
            <c:numRef>
              <c:f>'上位項目グラフ（児童）全体'!$T$58:$T$62</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6-CF1B-4CD8-A0F3-77B2AD0B8A0B}"/>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'グラフ（児童）全体'!$M$55</c:f>
          <c:strCache>
            <c:ptCount val="1"/>
            <c:pt idx="0">
              <c:v>3　学校行事（運動会、学習発表会、宿泊行事など）について</c:v>
            </c:pt>
          </c:strCache>
        </c:strRef>
      </c:tx>
      <c:overlay val="0"/>
      <c:txPr>
        <a:bodyPr/>
        <a:lstStyle/>
        <a:p>
          <a:pPr>
            <a:defRPr altLang="ja-JP" sz="1350"/>
          </a:pPr>
          <a:endParaRPr lang="ja-JP"/>
        </a:p>
      </c:txPr>
    </c:title>
    <c:autoTitleDeleted val="0"/>
    <c:plotArea>
      <c:layout>
        <c:manualLayout>
          <c:layoutTarget val="inner"/>
          <c:xMode val="edge"/>
          <c:yMode val="edge"/>
          <c:x val="0.47852150712565888"/>
          <c:y val="0.23686414198225222"/>
          <c:w val="0.45862258953168045"/>
          <c:h val="0.5710561179852518"/>
        </c:manualLayout>
      </c:layout>
      <c:barChart>
        <c:barDir val="bar"/>
        <c:grouping val="percentStacked"/>
        <c:varyColors val="0"/>
        <c:ser>
          <c:idx val="0"/>
          <c:order val="0"/>
          <c:tx>
            <c:strRef>
              <c:f>'グラフ（児童）全体'!$AH$55</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'グラフ（児童）全体'!$M$56:$M$58</c:f>
              <c:strCache>
                <c:ptCount val="3"/>
                <c:pt idx="0">
                  <c:v>(1)学校行事は楽しい。</c:v>
                </c:pt>
                <c:pt idx="1">
                  <c:v>(2)学校行事は達成感がある。</c:v>
                </c:pt>
                <c:pt idx="2">
                  <c:v>(3)先生は、児童の意欲を大切にしている。</c:v>
                </c:pt>
              </c:strCache>
            </c:strRef>
          </c:cat>
          <c:val>
            <c:numRef>
              <c:f>'グラフ（児童）全体'!$AH$56:$AH$58</c:f>
              <c:numCache>
                <c:formatCode>General</c:formatCode>
                <c:ptCount val="3"/>
                <c:pt idx="0">
                  <c:v>63.2</c:v>
                </c:pt>
                <c:pt idx="1">
                  <c:v>51.8</c:v>
                </c:pt>
                <c:pt idx="2">
                  <c:v>52.6</c:v>
                </c:pt>
              </c:numCache>
            </c:numRef>
          </c:val>
          <c:extLst>
            <c:ext xmlns:c16="http://schemas.microsoft.com/office/drawing/2014/chart" uri="{C3380CC4-5D6E-409C-BE32-E72D297353CC}">
              <c16:uniqueId val="{00000000-2135-440E-B6A2-0B89EA0B3F2C}"/>
            </c:ext>
          </c:extLst>
        </c:ser>
        <c:ser>
          <c:idx val="1"/>
          <c:order val="1"/>
          <c:tx>
            <c:strRef>
              <c:f>'グラフ（児童）全体'!$AI$55</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'グラフ（児童）全体'!$AI$56:$AI$58</c:f>
              <c:numCache>
                <c:formatCode>General</c:formatCode>
                <c:ptCount val="3"/>
                <c:pt idx="0">
                  <c:v>27.6</c:v>
                </c:pt>
                <c:pt idx="1">
                  <c:v>30.3</c:v>
                </c:pt>
                <c:pt idx="2">
                  <c:v>31.6</c:v>
                </c:pt>
              </c:numCache>
            </c:numRef>
          </c:val>
          <c:extLst>
            <c:ext xmlns:c16="http://schemas.microsoft.com/office/drawing/2014/chart" uri="{C3380CC4-5D6E-409C-BE32-E72D297353CC}">
              <c16:uniqueId val="{00000001-2135-440E-B6A2-0B89EA0B3F2C}"/>
            </c:ext>
          </c:extLst>
        </c:ser>
        <c:ser>
          <c:idx val="2"/>
          <c:order val="2"/>
          <c:tx>
            <c:strRef>
              <c:f>'グラフ（児童）全体'!$AJ$55</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35-440E-B6A2-0B89EA0B3F2C}"/>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'グラフ（児童）全体'!$AJ$56:$AJ$58</c:f>
              <c:numCache>
                <c:formatCode>General</c:formatCode>
                <c:ptCount val="3"/>
                <c:pt idx="0">
                  <c:v>5.3</c:v>
                </c:pt>
                <c:pt idx="1">
                  <c:v>11</c:v>
                </c:pt>
                <c:pt idx="2">
                  <c:v>7.9</c:v>
                </c:pt>
              </c:numCache>
            </c:numRef>
          </c:val>
          <c:extLst>
            <c:ext xmlns:c16="http://schemas.microsoft.com/office/drawing/2014/chart" uri="{C3380CC4-5D6E-409C-BE32-E72D297353CC}">
              <c16:uniqueId val="{00000003-2135-440E-B6A2-0B89EA0B3F2C}"/>
            </c:ext>
          </c:extLst>
        </c:ser>
        <c:ser>
          <c:idx val="3"/>
          <c:order val="3"/>
          <c:tx>
            <c:strRef>
              <c:f>'グラフ（児童）全体'!$AK$55</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'グラフ（児童）全体'!$AK$56:$AK$58</c:f>
              <c:numCache>
                <c:formatCode>General</c:formatCode>
                <c:ptCount val="3"/>
                <c:pt idx="0">
                  <c:v>0.9</c:v>
                </c:pt>
                <c:pt idx="1">
                  <c:v>2.6</c:v>
                </c:pt>
                <c:pt idx="2">
                  <c:v>2.2000000000000002</c:v>
                </c:pt>
              </c:numCache>
            </c:numRef>
          </c:val>
          <c:extLst>
            <c:ext xmlns:c16="http://schemas.microsoft.com/office/drawing/2014/chart" uri="{C3380CC4-5D6E-409C-BE32-E72D297353CC}">
              <c16:uniqueId val="{00000004-2135-440E-B6A2-0B89EA0B3F2C}"/>
            </c:ext>
          </c:extLst>
        </c:ser>
        <c:ser>
          <c:idx val="4"/>
          <c:order val="4"/>
          <c:tx>
            <c:strRef>
              <c:f>'グラフ（児童）全体'!$AL$55</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'グラフ（児童）全体'!$AL$56:$AL$58</c:f>
              <c:numCache>
                <c:formatCode>General</c:formatCode>
                <c:ptCount val="3"/>
                <c:pt idx="0">
                  <c:v>3.1</c:v>
                </c:pt>
                <c:pt idx="1">
                  <c:v>4.4000000000000004</c:v>
                </c:pt>
                <c:pt idx="2">
                  <c:v>5.7</c:v>
                </c:pt>
              </c:numCache>
            </c:numRef>
          </c:val>
          <c:extLst>
            <c:ext xmlns:c16="http://schemas.microsoft.com/office/drawing/2014/chart" uri="{C3380CC4-5D6E-409C-BE32-E72D297353CC}">
              <c16:uniqueId val="{00000005-2135-440E-B6A2-0B89EA0B3F2C}"/>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'グラフ（児童）全体'!$AM$55</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'グラフ（児童）全体'!$AM$56:$AM$58</c:f>
              <c:numCache>
                <c:formatCode>General</c:formatCode>
                <c:ptCount val="3"/>
                <c:pt idx="0">
                  <c:v>1.4208144796380091</c:v>
                </c:pt>
                <c:pt idx="1">
                  <c:v>1.628440366972477</c:v>
                </c:pt>
                <c:pt idx="2">
                  <c:v>1.5720930232558139</c:v>
                </c:pt>
              </c:numCache>
            </c:numRef>
          </c:xVal>
          <c:yVal>
            <c:numRef>
              <c:f>'グラフ（児童）全体'!$T$56:$T$58</c:f>
              <c:numCache>
                <c:formatCode>General</c:formatCode>
                <c:ptCount val="3"/>
                <c:pt idx="0">
                  <c:v>1.1499999999999999</c:v>
                </c:pt>
                <c:pt idx="1">
                  <c:v>2.5</c:v>
                </c:pt>
                <c:pt idx="2">
                  <c:v>3.85</c:v>
                </c:pt>
              </c:numCache>
            </c:numRef>
          </c:yVal>
          <c:smooth val="0"/>
          <c:extLst>
            <c:ext xmlns:c16="http://schemas.microsoft.com/office/drawing/2014/chart" uri="{C3380CC4-5D6E-409C-BE32-E72D297353CC}">
              <c16:uniqueId val="{00000006-2135-440E-B6A2-0B89EA0B3F2C}"/>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'上位項目グラフ（保護者）全体'!$M$7</c:f>
          <c:strCache>
            <c:ptCount val="1"/>
            <c:pt idx="0">
              <c:v>肯定的回答（「とても思う」「思う」）の多かった項目</c:v>
            </c:pt>
          </c:strCache>
        </c:strRef>
      </c:tx>
      <c:overlay val="0"/>
      <c:txPr>
        <a:bodyPr/>
        <a:lstStyle/>
        <a:p>
          <a:pPr>
            <a:defRPr altLang="en-US" sz="14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'上位項目グラフ（保護者）全体'!$AH$7</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'上位項目グラフ（保護者）全体'!$M$8:$M$12</c:f>
              <c:strCache>
                <c:ptCount val="5"/>
                <c:pt idx="0">
                  <c:v>本校は、避難訓練やセーフティ教室などで、児童に安全に関する指導をしている。</c:v>
                </c:pt>
                <c:pt idx="1">
                  <c:v>本校では、学校だより、ホームページ、すぐーるなどで、保護者に情報を提供している。</c:v>
                </c:pt>
                <c:pt idx="2">
                  <c:v>学校行事は、児童にとって楽しい。</c:v>
                </c:pt>
                <c:pt idx="3">
                  <c:v>本校は、学校公開や保護者会などで、児童の様子が分かる。</c:v>
                </c:pt>
                <c:pt idx="4">
                  <c:v>私は、学校公開にすすんで参加している。</c:v>
                </c:pt>
              </c:strCache>
            </c:strRef>
          </c:cat>
          <c:val>
            <c:numRef>
              <c:f>'上位項目グラフ（保護者）全体'!$AH$8:$AH$12</c:f>
              <c:numCache>
                <c:formatCode>General</c:formatCode>
                <c:ptCount val="5"/>
                <c:pt idx="0">
                  <c:v>39</c:v>
                </c:pt>
                <c:pt idx="1">
                  <c:v>45.7</c:v>
                </c:pt>
                <c:pt idx="2">
                  <c:v>53.5</c:v>
                </c:pt>
                <c:pt idx="3">
                  <c:v>43.1</c:v>
                </c:pt>
                <c:pt idx="4">
                  <c:v>44.2</c:v>
                </c:pt>
              </c:numCache>
            </c:numRef>
          </c:val>
          <c:extLst>
            <c:ext xmlns:c16="http://schemas.microsoft.com/office/drawing/2014/chart" uri="{C3380CC4-5D6E-409C-BE32-E72D297353CC}">
              <c16:uniqueId val="{00000000-F0A8-46CC-9B9E-1EA10D1DF0BA}"/>
            </c:ext>
          </c:extLst>
        </c:ser>
        <c:ser>
          <c:idx val="1"/>
          <c:order val="1"/>
          <c:tx>
            <c:strRef>
              <c:f>'上位項目グラフ（保護者）全体'!$AI$7</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'上位項目グラフ（保護者）全体'!$M$8:$M$12</c:f>
              <c:strCache>
                <c:ptCount val="5"/>
                <c:pt idx="0">
                  <c:v>本校は、避難訓練やセーフティ教室などで、児童に安全に関する指導をしている。</c:v>
                </c:pt>
                <c:pt idx="1">
                  <c:v>本校では、学校だより、ホームページ、すぐーるなどで、保護者に情報を提供している。</c:v>
                </c:pt>
                <c:pt idx="2">
                  <c:v>学校行事は、児童にとって楽しい。</c:v>
                </c:pt>
                <c:pt idx="3">
                  <c:v>本校は、学校公開や保護者会などで、児童の様子が分かる。</c:v>
                </c:pt>
                <c:pt idx="4">
                  <c:v>私は、学校公開にすすんで参加している。</c:v>
                </c:pt>
              </c:strCache>
            </c:strRef>
          </c:cat>
          <c:val>
            <c:numRef>
              <c:f>'上位項目グラフ（保護者）全体'!$AI$8:$AI$12</c:f>
              <c:numCache>
                <c:formatCode>General</c:formatCode>
                <c:ptCount val="5"/>
                <c:pt idx="0">
                  <c:v>55.2</c:v>
                </c:pt>
                <c:pt idx="1">
                  <c:v>48.1</c:v>
                </c:pt>
                <c:pt idx="2">
                  <c:v>39.200000000000003</c:v>
                </c:pt>
                <c:pt idx="3">
                  <c:v>47.4</c:v>
                </c:pt>
                <c:pt idx="4">
                  <c:v>45.5</c:v>
                </c:pt>
              </c:numCache>
            </c:numRef>
          </c:val>
          <c:extLst>
            <c:ext xmlns:c16="http://schemas.microsoft.com/office/drawing/2014/chart" uri="{C3380CC4-5D6E-409C-BE32-E72D297353CC}">
              <c16:uniqueId val="{00000001-F0A8-46CC-9B9E-1EA10D1DF0BA}"/>
            </c:ext>
          </c:extLst>
        </c:ser>
        <c:ser>
          <c:idx val="2"/>
          <c:order val="2"/>
          <c:tx>
            <c:strRef>
              <c:f>'上位項目グラフ（保護者）全体'!$AJ$7</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A8-46CC-9B9E-1EA10D1DF0BA}"/>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'上位項目グラフ（保護者）全体'!$M$8:$M$12</c:f>
              <c:strCache>
                <c:ptCount val="5"/>
                <c:pt idx="0">
                  <c:v>本校は、避難訓練やセーフティ教室などで、児童に安全に関する指導をしている。</c:v>
                </c:pt>
                <c:pt idx="1">
                  <c:v>本校では、学校だより、ホームページ、すぐーるなどで、保護者に情報を提供している。</c:v>
                </c:pt>
                <c:pt idx="2">
                  <c:v>学校行事は、児童にとって楽しい。</c:v>
                </c:pt>
                <c:pt idx="3">
                  <c:v>本校は、学校公開や保護者会などで、児童の様子が分かる。</c:v>
                </c:pt>
                <c:pt idx="4">
                  <c:v>私は、学校公開にすすんで参加している。</c:v>
                </c:pt>
              </c:strCache>
            </c:strRef>
          </c:cat>
          <c:val>
            <c:numRef>
              <c:f>'上位項目グラフ（保護者）全体'!$AJ$8:$AJ$12</c:f>
              <c:numCache>
                <c:formatCode>General</c:formatCode>
                <c:ptCount val="5"/>
                <c:pt idx="0">
                  <c:v>3</c:v>
                </c:pt>
                <c:pt idx="1">
                  <c:v>5.4</c:v>
                </c:pt>
                <c:pt idx="2">
                  <c:v>4.8</c:v>
                </c:pt>
                <c:pt idx="3">
                  <c:v>6.9</c:v>
                </c:pt>
                <c:pt idx="4">
                  <c:v>7.8</c:v>
                </c:pt>
              </c:numCache>
            </c:numRef>
          </c:val>
          <c:extLst>
            <c:ext xmlns:c16="http://schemas.microsoft.com/office/drawing/2014/chart" uri="{C3380CC4-5D6E-409C-BE32-E72D297353CC}">
              <c16:uniqueId val="{00000003-F0A8-46CC-9B9E-1EA10D1DF0BA}"/>
            </c:ext>
          </c:extLst>
        </c:ser>
        <c:ser>
          <c:idx val="3"/>
          <c:order val="3"/>
          <c:tx>
            <c:strRef>
              <c:f>'上位項目グラフ（保護者）全体'!$AK$7</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'上位項目グラフ（保護者）全体'!$M$8:$M$12</c:f>
              <c:strCache>
                <c:ptCount val="5"/>
                <c:pt idx="0">
                  <c:v>本校は、避難訓練やセーフティ教室などで、児童に安全に関する指導をしている。</c:v>
                </c:pt>
                <c:pt idx="1">
                  <c:v>本校では、学校だより、ホームページ、すぐーるなどで、保護者に情報を提供している。</c:v>
                </c:pt>
                <c:pt idx="2">
                  <c:v>学校行事は、児童にとって楽しい。</c:v>
                </c:pt>
                <c:pt idx="3">
                  <c:v>本校は、学校公開や保護者会などで、児童の様子が分かる。</c:v>
                </c:pt>
                <c:pt idx="4">
                  <c:v>私は、学校公開にすすんで参加している。</c:v>
                </c:pt>
              </c:strCache>
            </c:strRef>
          </c:cat>
          <c:val>
            <c:numRef>
              <c:f>'上位項目グラフ（保護者）全体'!$AK$8:$AK$12</c:f>
              <c:numCache>
                <c:formatCode>General</c:formatCode>
                <c:ptCount val="5"/>
                <c:pt idx="0">
                  <c:v>0</c:v>
                </c:pt>
                <c:pt idx="1">
                  <c:v>0.2</c:v>
                </c:pt>
                <c:pt idx="2">
                  <c:v>0.2</c:v>
                </c:pt>
                <c:pt idx="3">
                  <c:v>1.1000000000000001</c:v>
                </c:pt>
                <c:pt idx="4">
                  <c:v>1.1000000000000001</c:v>
                </c:pt>
              </c:numCache>
            </c:numRef>
          </c:val>
          <c:extLst>
            <c:ext xmlns:c16="http://schemas.microsoft.com/office/drawing/2014/chart" uri="{C3380CC4-5D6E-409C-BE32-E72D297353CC}">
              <c16:uniqueId val="{00000004-F0A8-46CC-9B9E-1EA10D1DF0BA}"/>
            </c:ext>
          </c:extLst>
        </c:ser>
        <c:ser>
          <c:idx val="4"/>
          <c:order val="4"/>
          <c:tx>
            <c:strRef>
              <c:f>'上位項目グラフ（保護者）全体'!$AL$7</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'上位項目グラフ（保護者）全体'!$M$8:$M$12</c:f>
              <c:strCache>
                <c:ptCount val="5"/>
                <c:pt idx="0">
                  <c:v>本校は、避難訓練やセーフティ教室などで、児童に安全に関する指導をしている。</c:v>
                </c:pt>
                <c:pt idx="1">
                  <c:v>本校では、学校だより、ホームページ、すぐーるなどで、保護者に情報を提供している。</c:v>
                </c:pt>
                <c:pt idx="2">
                  <c:v>学校行事は、児童にとって楽しい。</c:v>
                </c:pt>
                <c:pt idx="3">
                  <c:v>本校は、学校公開や保護者会などで、児童の様子が分かる。</c:v>
                </c:pt>
                <c:pt idx="4">
                  <c:v>私は、学校公開にすすんで参加している。</c:v>
                </c:pt>
              </c:strCache>
            </c:strRef>
          </c:cat>
          <c:val>
            <c:numRef>
              <c:f>'上位項目グラフ（保護者）全体'!$AL$8:$AL$12</c:f>
              <c:numCache>
                <c:formatCode>General</c:formatCode>
                <c:ptCount val="5"/>
                <c:pt idx="0">
                  <c:v>2.8</c:v>
                </c:pt>
                <c:pt idx="1">
                  <c:v>0.6</c:v>
                </c:pt>
                <c:pt idx="2">
                  <c:v>2.4</c:v>
                </c:pt>
                <c:pt idx="3">
                  <c:v>1.5</c:v>
                </c:pt>
                <c:pt idx="4">
                  <c:v>1.5</c:v>
                </c:pt>
              </c:numCache>
            </c:numRef>
          </c:val>
          <c:extLst>
            <c:ext xmlns:c16="http://schemas.microsoft.com/office/drawing/2014/chart" uri="{C3380CC4-5D6E-409C-BE32-E72D297353CC}">
              <c16:uniqueId val="{00000005-F0A8-46CC-9B9E-1EA10D1DF0BA}"/>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'上位項目グラフ（保護者）全体'!$AM$7</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'上位項目グラフ（保護者）全体'!$AM$8:$AM$12</c:f>
              <c:numCache>
                <c:formatCode>General</c:formatCode>
                <c:ptCount val="5"/>
                <c:pt idx="0">
                  <c:v>1.6302895322939865</c:v>
                </c:pt>
                <c:pt idx="1">
                  <c:v>1.5991285403050108</c:v>
                </c:pt>
                <c:pt idx="2">
                  <c:v>1.5055432372505544</c:v>
                </c:pt>
                <c:pt idx="3">
                  <c:v>1.6549450549450548</c:v>
                </c:pt>
                <c:pt idx="4">
                  <c:v>1.6527472527472526</c:v>
                </c:pt>
              </c:numCache>
            </c:numRef>
          </c:xVal>
          <c:yVal>
            <c:numRef>
              <c:f>'上位項目グラフ（保護者）全体'!$T$8:$T$12</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6-F0A8-46CC-9B9E-1EA10D1DF0BA}"/>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'上位項目グラフ（保護者）全体'!$M$32</c:f>
          <c:strCache>
            <c:ptCount val="1"/>
            <c:pt idx="0">
              <c:v>否定的回答（「あまり思わない」「思わない」）の多かった項目</c:v>
            </c:pt>
          </c:strCache>
        </c:strRef>
      </c:tx>
      <c:overlay val="0"/>
      <c:txPr>
        <a:bodyPr/>
        <a:lstStyle/>
        <a:p>
          <a:pPr>
            <a:defRPr altLang="ja-JP" sz="13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'上位項目グラフ（保護者）全体'!$AH$32</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'上位項目グラフ（保護者）全体'!$M$33:$M$37</c:f>
              <c:strCache>
                <c:ptCount val="5"/>
                <c:pt idx="0">
                  <c:v>お子さんは、家庭で自主的に学習している。</c:v>
                </c:pt>
                <c:pt idx="1">
                  <c:v>私は、子どもを見守る地域の一員として、普段から本校児童に声をかけている。</c:v>
                </c:pt>
                <c:pt idx="2">
                  <c:v>私は、学校行事、ＰＴＡ地域主催の行事などにすすんで協力している。</c:v>
                </c:pt>
                <c:pt idx="3">
                  <c:v>本校では、英語教育の充実に積極的に取り組んでいる。</c:v>
                </c:pt>
                <c:pt idx="4">
                  <c:v>本校の児童は、家庭や学校のルールを守って学習用タブレットを利用している。</c:v>
                </c:pt>
              </c:strCache>
            </c:strRef>
          </c:cat>
          <c:val>
            <c:numRef>
              <c:f>'上位項目グラフ（保護者）全体'!$AH$33:$AH$37</c:f>
              <c:numCache>
                <c:formatCode>General</c:formatCode>
                <c:ptCount val="5"/>
                <c:pt idx="0">
                  <c:v>23.2</c:v>
                </c:pt>
                <c:pt idx="1">
                  <c:v>17.7</c:v>
                </c:pt>
                <c:pt idx="2">
                  <c:v>18.600000000000001</c:v>
                </c:pt>
                <c:pt idx="3">
                  <c:v>18.2</c:v>
                </c:pt>
                <c:pt idx="4">
                  <c:v>24.5</c:v>
                </c:pt>
              </c:numCache>
            </c:numRef>
          </c:val>
          <c:extLst>
            <c:ext xmlns:c16="http://schemas.microsoft.com/office/drawing/2014/chart" uri="{C3380CC4-5D6E-409C-BE32-E72D297353CC}">
              <c16:uniqueId val="{00000000-577B-4E7D-8ABD-4FB1BE07B419}"/>
            </c:ext>
          </c:extLst>
        </c:ser>
        <c:ser>
          <c:idx val="1"/>
          <c:order val="1"/>
          <c:tx>
            <c:strRef>
              <c:f>'上位項目グラフ（保護者）全体'!$AI$32</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'上位項目グラフ（保護者）全体'!$M$33:$M$37</c:f>
              <c:strCache>
                <c:ptCount val="5"/>
                <c:pt idx="0">
                  <c:v>お子さんは、家庭で自主的に学習している。</c:v>
                </c:pt>
                <c:pt idx="1">
                  <c:v>私は、子どもを見守る地域の一員として、普段から本校児童に声をかけている。</c:v>
                </c:pt>
                <c:pt idx="2">
                  <c:v>私は、学校行事、ＰＴＡ地域主催の行事などにすすんで協力している。</c:v>
                </c:pt>
                <c:pt idx="3">
                  <c:v>本校では、英語教育の充実に積極的に取り組んでいる。</c:v>
                </c:pt>
                <c:pt idx="4">
                  <c:v>本校の児童は、家庭や学校のルールを守って学習用タブレットを利用している。</c:v>
                </c:pt>
              </c:strCache>
            </c:strRef>
          </c:cat>
          <c:val>
            <c:numRef>
              <c:f>'上位項目グラフ（保護者）全体'!$AI$33:$AI$37</c:f>
              <c:numCache>
                <c:formatCode>General</c:formatCode>
                <c:ptCount val="5"/>
                <c:pt idx="0">
                  <c:v>36.6</c:v>
                </c:pt>
                <c:pt idx="1">
                  <c:v>42.2</c:v>
                </c:pt>
                <c:pt idx="2">
                  <c:v>43.7</c:v>
                </c:pt>
                <c:pt idx="3">
                  <c:v>36.1</c:v>
                </c:pt>
                <c:pt idx="4">
                  <c:v>41.8</c:v>
                </c:pt>
              </c:numCache>
            </c:numRef>
          </c:val>
          <c:extLst>
            <c:ext xmlns:c16="http://schemas.microsoft.com/office/drawing/2014/chart" uri="{C3380CC4-5D6E-409C-BE32-E72D297353CC}">
              <c16:uniqueId val="{00000001-577B-4E7D-8ABD-4FB1BE07B419}"/>
            </c:ext>
          </c:extLst>
        </c:ser>
        <c:ser>
          <c:idx val="2"/>
          <c:order val="2"/>
          <c:tx>
            <c:strRef>
              <c:f>'上位項目グラフ（保護者）全体'!$AJ$32</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7B-4E7D-8ABD-4FB1BE07B419}"/>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'上位項目グラフ（保護者）全体'!$M$33:$M$37</c:f>
              <c:strCache>
                <c:ptCount val="5"/>
                <c:pt idx="0">
                  <c:v>お子さんは、家庭で自主的に学習している。</c:v>
                </c:pt>
                <c:pt idx="1">
                  <c:v>私は、子どもを見守る地域の一員として、普段から本校児童に声をかけている。</c:v>
                </c:pt>
                <c:pt idx="2">
                  <c:v>私は、学校行事、ＰＴＡ地域主催の行事などにすすんで協力している。</c:v>
                </c:pt>
                <c:pt idx="3">
                  <c:v>本校では、英語教育の充実に積極的に取り組んでいる。</c:v>
                </c:pt>
                <c:pt idx="4">
                  <c:v>本校の児童は、家庭や学校のルールを守って学習用タブレットを利用している。</c:v>
                </c:pt>
              </c:strCache>
            </c:strRef>
          </c:cat>
          <c:val>
            <c:numRef>
              <c:f>'上位項目グラフ（保護者）全体'!$AJ$33:$AJ$37</c:f>
              <c:numCache>
                <c:formatCode>General</c:formatCode>
                <c:ptCount val="5"/>
                <c:pt idx="0">
                  <c:v>29.2</c:v>
                </c:pt>
                <c:pt idx="1">
                  <c:v>27.3</c:v>
                </c:pt>
                <c:pt idx="2">
                  <c:v>27.3</c:v>
                </c:pt>
                <c:pt idx="3">
                  <c:v>22.7</c:v>
                </c:pt>
                <c:pt idx="4">
                  <c:v>15.8</c:v>
                </c:pt>
              </c:numCache>
            </c:numRef>
          </c:val>
          <c:extLst>
            <c:ext xmlns:c16="http://schemas.microsoft.com/office/drawing/2014/chart" uri="{C3380CC4-5D6E-409C-BE32-E72D297353CC}">
              <c16:uniqueId val="{00000003-577B-4E7D-8ABD-4FB1BE07B419}"/>
            </c:ext>
          </c:extLst>
        </c:ser>
        <c:ser>
          <c:idx val="3"/>
          <c:order val="3"/>
          <c:tx>
            <c:strRef>
              <c:f>'上位項目グラフ（保護者）全体'!$AK$32</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'上位項目グラフ（保護者）全体'!$M$33:$M$37</c:f>
              <c:strCache>
                <c:ptCount val="5"/>
                <c:pt idx="0">
                  <c:v>お子さんは、家庭で自主的に学習している。</c:v>
                </c:pt>
                <c:pt idx="1">
                  <c:v>私は、子どもを見守る地域の一員として、普段から本校児童に声をかけている。</c:v>
                </c:pt>
                <c:pt idx="2">
                  <c:v>私は、学校行事、ＰＴＡ地域主催の行事などにすすんで協力している。</c:v>
                </c:pt>
                <c:pt idx="3">
                  <c:v>本校では、英語教育の充実に積極的に取り組んでいる。</c:v>
                </c:pt>
                <c:pt idx="4">
                  <c:v>本校の児童は、家庭や学校のルールを守って学習用タブレットを利用している。</c:v>
                </c:pt>
              </c:strCache>
            </c:strRef>
          </c:cat>
          <c:val>
            <c:numRef>
              <c:f>'上位項目グラフ（保護者）全体'!$AK$33:$AK$37</c:f>
              <c:numCache>
                <c:formatCode>General</c:formatCode>
                <c:ptCount val="5"/>
                <c:pt idx="0">
                  <c:v>9.5</c:v>
                </c:pt>
                <c:pt idx="1">
                  <c:v>7.6</c:v>
                </c:pt>
                <c:pt idx="2">
                  <c:v>6.7</c:v>
                </c:pt>
                <c:pt idx="3">
                  <c:v>5.6</c:v>
                </c:pt>
                <c:pt idx="4">
                  <c:v>9.1</c:v>
                </c:pt>
              </c:numCache>
            </c:numRef>
          </c:val>
          <c:extLst>
            <c:ext xmlns:c16="http://schemas.microsoft.com/office/drawing/2014/chart" uri="{C3380CC4-5D6E-409C-BE32-E72D297353CC}">
              <c16:uniqueId val="{00000004-577B-4E7D-8ABD-4FB1BE07B419}"/>
            </c:ext>
          </c:extLst>
        </c:ser>
        <c:ser>
          <c:idx val="4"/>
          <c:order val="4"/>
          <c:tx>
            <c:strRef>
              <c:f>'上位項目グラフ（保護者）全体'!$AL$32</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'上位項目グラフ（保護者）全体'!$M$33:$M$37</c:f>
              <c:strCache>
                <c:ptCount val="5"/>
                <c:pt idx="0">
                  <c:v>お子さんは、家庭で自主的に学習している。</c:v>
                </c:pt>
                <c:pt idx="1">
                  <c:v>私は、子どもを見守る地域の一員として、普段から本校児童に声をかけている。</c:v>
                </c:pt>
                <c:pt idx="2">
                  <c:v>私は、学校行事、ＰＴＡ地域主催の行事などにすすんで協力している。</c:v>
                </c:pt>
                <c:pt idx="3">
                  <c:v>本校では、英語教育の充実に積極的に取り組んでいる。</c:v>
                </c:pt>
                <c:pt idx="4">
                  <c:v>本校の児童は、家庭や学校のルールを守って学習用タブレットを利用している。</c:v>
                </c:pt>
              </c:strCache>
            </c:strRef>
          </c:cat>
          <c:val>
            <c:numRef>
              <c:f>'上位項目グラフ（保護者）全体'!$AL$33:$AL$37</c:f>
              <c:numCache>
                <c:formatCode>General</c:formatCode>
                <c:ptCount val="5"/>
                <c:pt idx="0">
                  <c:v>1.5</c:v>
                </c:pt>
                <c:pt idx="1">
                  <c:v>5.2</c:v>
                </c:pt>
                <c:pt idx="2">
                  <c:v>3.7</c:v>
                </c:pt>
                <c:pt idx="3">
                  <c:v>17.3</c:v>
                </c:pt>
                <c:pt idx="4">
                  <c:v>8.9</c:v>
                </c:pt>
              </c:numCache>
            </c:numRef>
          </c:val>
          <c:extLst>
            <c:ext xmlns:c16="http://schemas.microsoft.com/office/drawing/2014/chart" uri="{C3380CC4-5D6E-409C-BE32-E72D297353CC}">
              <c16:uniqueId val="{00000005-577B-4E7D-8ABD-4FB1BE07B419}"/>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'上位項目グラフ（保護者）全体'!$AM$32</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'上位項目グラフ（保護者）全体'!$AM$33:$AM$37</c:f>
              <c:numCache>
                <c:formatCode>General</c:formatCode>
                <c:ptCount val="5"/>
                <c:pt idx="0">
                  <c:v>2.2549450549450549</c:v>
                </c:pt>
                <c:pt idx="1">
                  <c:v>2.2602739726027399</c:v>
                </c:pt>
                <c:pt idx="2">
                  <c:v>2.2292134831460673</c:v>
                </c:pt>
                <c:pt idx="3">
                  <c:v>2.1910994764397906</c:v>
                </c:pt>
                <c:pt idx="4">
                  <c:v>2.1045130641330165</c:v>
                </c:pt>
              </c:numCache>
            </c:numRef>
          </c:xVal>
          <c:yVal>
            <c:numRef>
              <c:f>'上位項目グラフ（保護者）全体'!$T$33:$T$37</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6-577B-4E7D-8ABD-4FB1BE07B419}"/>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'上位項目グラフ（保護者）全体'!$M$57</c:f>
          <c:strCache>
            <c:ptCount val="1"/>
            <c:pt idx="0">
              <c:v>「わからない」という回答の多かった項目</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'上位項目グラフ（保護者）全体'!$AH$57</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'上位項目グラフ（保護者）全体'!$M$58:$M$62</c:f>
              <c:strCache>
                <c:ptCount val="5"/>
                <c:pt idx="0">
                  <c:v>本校は、地域に情報を提供している。</c:v>
                </c:pt>
                <c:pt idx="1">
                  <c:v>本校では、近隣の幼稚園、小学校、中学校、との連携や交流活動が行われている。</c:v>
                </c:pt>
                <c:pt idx="2">
                  <c:v>本校は、児童の生き方や将来のことについて考える授業をしている。</c:v>
                </c:pt>
                <c:pt idx="3">
                  <c:v>本校の児童は、学習したことをもとに、新しいことに挑戦しようとしている。</c:v>
                </c:pt>
                <c:pt idx="4">
                  <c:v>本校は、地域の活動などに協力的である。</c:v>
                </c:pt>
              </c:strCache>
            </c:strRef>
          </c:cat>
          <c:val>
            <c:numRef>
              <c:f>'上位項目グラフ（保護者）全体'!$AH$58:$AH$62</c:f>
              <c:numCache>
                <c:formatCode>General</c:formatCode>
                <c:ptCount val="5"/>
                <c:pt idx="0">
                  <c:v>21.9</c:v>
                </c:pt>
                <c:pt idx="1">
                  <c:v>18.399999999999999</c:v>
                </c:pt>
                <c:pt idx="2">
                  <c:v>19.899999999999999</c:v>
                </c:pt>
                <c:pt idx="3">
                  <c:v>20.6</c:v>
                </c:pt>
                <c:pt idx="4">
                  <c:v>22.7</c:v>
                </c:pt>
              </c:numCache>
            </c:numRef>
          </c:val>
          <c:extLst>
            <c:ext xmlns:c16="http://schemas.microsoft.com/office/drawing/2014/chart" uri="{C3380CC4-5D6E-409C-BE32-E72D297353CC}">
              <c16:uniqueId val="{00000000-FC94-41F5-A32D-B27BF3E90D3D}"/>
            </c:ext>
          </c:extLst>
        </c:ser>
        <c:ser>
          <c:idx val="1"/>
          <c:order val="1"/>
          <c:tx>
            <c:strRef>
              <c:f>'上位項目グラフ（保護者）全体'!$AI$57</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'上位項目グラフ（保護者）全体'!$M$58:$M$62</c:f>
              <c:strCache>
                <c:ptCount val="5"/>
                <c:pt idx="0">
                  <c:v>本校は、地域に情報を提供している。</c:v>
                </c:pt>
                <c:pt idx="1">
                  <c:v>本校では、近隣の幼稚園、小学校、中学校、との連携や交流活動が行われている。</c:v>
                </c:pt>
                <c:pt idx="2">
                  <c:v>本校は、児童の生き方や将来のことについて考える授業をしている。</c:v>
                </c:pt>
                <c:pt idx="3">
                  <c:v>本校の児童は、学習したことをもとに、新しいことに挑戦しようとしている。</c:v>
                </c:pt>
                <c:pt idx="4">
                  <c:v>本校は、地域の活動などに協力的である。</c:v>
                </c:pt>
              </c:strCache>
            </c:strRef>
          </c:cat>
          <c:val>
            <c:numRef>
              <c:f>'上位項目グラフ（保護者）全体'!$AI$58:$AI$62</c:f>
              <c:numCache>
                <c:formatCode>General</c:formatCode>
                <c:ptCount val="5"/>
                <c:pt idx="0">
                  <c:v>44.2</c:v>
                </c:pt>
                <c:pt idx="1">
                  <c:v>36.1</c:v>
                </c:pt>
                <c:pt idx="2">
                  <c:v>39.799999999999997</c:v>
                </c:pt>
                <c:pt idx="3">
                  <c:v>44.4</c:v>
                </c:pt>
                <c:pt idx="4">
                  <c:v>49.1</c:v>
                </c:pt>
              </c:numCache>
            </c:numRef>
          </c:val>
          <c:extLst>
            <c:ext xmlns:c16="http://schemas.microsoft.com/office/drawing/2014/chart" uri="{C3380CC4-5D6E-409C-BE32-E72D297353CC}">
              <c16:uniqueId val="{00000001-FC94-41F5-A32D-B27BF3E90D3D}"/>
            </c:ext>
          </c:extLst>
        </c:ser>
        <c:ser>
          <c:idx val="2"/>
          <c:order val="2"/>
          <c:tx>
            <c:strRef>
              <c:f>'上位項目グラフ（保護者）全体'!$AJ$57</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94-41F5-A32D-B27BF3E90D3D}"/>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'上位項目グラフ（保護者）全体'!$M$58:$M$62</c:f>
              <c:strCache>
                <c:ptCount val="5"/>
                <c:pt idx="0">
                  <c:v>本校は、地域に情報を提供している。</c:v>
                </c:pt>
                <c:pt idx="1">
                  <c:v>本校では、近隣の幼稚園、小学校、中学校、との連携や交流活動が行われている。</c:v>
                </c:pt>
                <c:pt idx="2">
                  <c:v>本校は、児童の生き方や将来のことについて考える授業をしている。</c:v>
                </c:pt>
                <c:pt idx="3">
                  <c:v>本校の児童は、学習したことをもとに、新しいことに挑戦しようとしている。</c:v>
                </c:pt>
                <c:pt idx="4">
                  <c:v>本校は、地域の活動などに協力的である。</c:v>
                </c:pt>
              </c:strCache>
            </c:strRef>
          </c:cat>
          <c:val>
            <c:numRef>
              <c:f>'上位項目グラフ（保護者）全体'!$AJ$58:$AJ$62</c:f>
              <c:numCache>
                <c:formatCode>General</c:formatCode>
                <c:ptCount val="5"/>
                <c:pt idx="0">
                  <c:v>9.3000000000000007</c:v>
                </c:pt>
                <c:pt idx="1">
                  <c:v>19.7</c:v>
                </c:pt>
                <c:pt idx="2">
                  <c:v>16.7</c:v>
                </c:pt>
                <c:pt idx="3">
                  <c:v>13.9</c:v>
                </c:pt>
                <c:pt idx="4">
                  <c:v>8.1999999999999993</c:v>
                </c:pt>
              </c:numCache>
            </c:numRef>
          </c:val>
          <c:extLst>
            <c:ext xmlns:c16="http://schemas.microsoft.com/office/drawing/2014/chart" uri="{C3380CC4-5D6E-409C-BE32-E72D297353CC}">
              <c16:uniqueId val="{00000003-FC94-41F5-A32D-B27BF3E90D3D}"/>
            </c:ext>
          </c:extLst>
        </c:ser>
        <c:ser>
          <c:idx val="3"/>
          <c:order val="3"/>
          <c:tx>
            <c:strRef>
              <c:f>'上位項目グラフ（保護者）全体'!$AK$57</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'上位項目グラフ（保護者）全体'!$M$58:$M$62</c:f>
              <c:strCache>
                <c:ptCount val="5"/>
                <c:pt idx="0">
                  <c:v>本校は、地域に情報を提供している。</c:v>
                </c:pt>
                <c:pt idx="1">
                  <c:v>本校では、近隣の幼稚園、小学校、中学校、との連携や交流活動が行われている。</c:v>
                </c:pt>
                <c:pt idx="2">
                  <c:v>本校は、児童の生き方や将来のことについて考える授業をしている。</c:v>
                </c:pt>
                <c:pt idx="3">
                  <c:v>本校の児童は、学習したことをもとに、新しいことに挑戦しようとしている。</c:v>
                </c:pt>
                <c:pt idx="4">
                  <c:v>本校は、地域の活動などに協力的である。</c:v>
                </c:pt>
              </c:strCache>
            </c:strRef>
          </c:cat>
          <c:val>
            <c:numRef>
              <c:f>'上位項目グラフ（保護者）全体'!$AK$58:$AK$62</c:f>
              <c:numCache>
                <c:formatCode>General</c:formatCode>
                <c:ptCount val="5"/>
                <c:pt idx="0">
                  <c:v>1.9</c:v>
                </c:pt>
                <c:pt idx="1">
                  <c:v>4.3</c:v>
                </c:pt>
                <c:pt idx="2">
                  <c:v>3.5</c:v>
                </c:pt>
                <c:pt idx="3">
                  <c:v>1.9</c:v>
                </c:pt>
                <c:pt idx="4">
                  <c:v>1.5</c:v>
                </c:pt>
              </c:numCache>
            </c:numRef>
          </c:val>
          <c:extLst>
            <c:ext xmlns:c16="http://schemas.microsoft.com/office/drawing/2014/chart" uri="{C3380CC4-5D6E-409C-BE32-E72D297353CC}">
              <c16:uniqueId val="{00000004-FC94-41F5-A32D-B27BF3E90D3D}"/>
            </c:ext>
          </c:extLst>
        </c:ser>
        <c:ser>
          <c:idx val="4"/>
          <c:order val="4"/>
          <c:tx>
            <c:strRef>
              <c:f>'上位項目グラフ（保護者）全体'!$AL$57</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'上位項目グラフ（保護者）全体'!$M$58:$M$62</c:f>
              <c:strCache>
                <c:ptCount val="5"/>
                <c:pt idx="0">
                  <c:v>本校は、地域に情報を提供している。</c:v>
                </c:pt>
                <c:pt idx="1">
                  <c:v>本校では、近隣の幼稚園、小学校、中学校、との連携や交流活動が行われている。</c:v>
                </c:pt>
                <c:pt idx="2">
                  <c:v>本校は、児童の生き方や将来のことについて考える授業をしている。</c:v>
                </c:pt>
                <c:pt idx="3">
                  <c:v>本校の児童は、学習したことをもとに、新しいことに挑戦しようとしている。</c:v>
                </c:pt>
                <c:pt idx="4">
                  <c:v>本校は、地域の活動などに協力的である。</c:v>
                </c:pt>
              </c:strCache>
            </c:strRef>
          </c:cat>
          <c:val>
            <c:numRef>
              <c:f>'上位項目グラフ（保護者）全体'!$AL$58:$AL$62</c:f>
              <c:numCache>
                <c:formatCode>General</c:formatCode>
                <c:ptCount val="5"/>
                <c:pt idx="0">
                  <c:v>22.7</c:v>
                </c:pt>
                <c:pt idx="1">
                  <c:v>21.4</c:v>
                </c:pt>
                <c:pt idx="2">
                  <c:v>20.100000000000001</c:v>
                </c:pt>
                <c:pt idx="3">
                  <c:v>19.3</c:v>
                </c:pt>
                <c:pt idx="4">
                  <c:v>18.399999999999999</c:v>
                </c:pt>
              </c:numCache>
            </c:numRef>
          </c:val>
          <c:extLst>
            <c:ext xmlns:c16="http://schemas.microsoft.com/office/drawing/2014/chart" uri="{C3380CC4-5D6E-409C-BE32-E72D297353CC}">
              <c16:uniqueId val="{00000005-FC94-41F5-A32D-B27BF3E90D3D}"/>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'上位項目グラフ（保護者）全体'!$AM$57</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'上位項目グラフ（保護者）全体'!$AM$58:$AM$62</c:f>
              <c:numCache>
                <c:formatCode>General</c:formatCode>
                <c:ptCount val="5"/>
                <c:pt idx="0">
                  <c:v>1.8879551820728291</c:v>
                </c:pt>
                <c:pt idx="1">
                  <c:v>2.1267217630853996</c:v>
                </c:pt>
                <c:pt idx="2">
                  <c:v>2.0460704607046072</c:v>
                </c:pt>
                <c:pt idx="3">
                  <c:v>1.9651474530831099</c:v>
                </c:pt>
                <c:pt idx="4">
                  <c:v>1.8594164456233422</c:v>
                </c:pt>
              </c:numCache>
            </c:numRef>
          </c:xVal>
          <c:yVal>
            <c:numRef>
              <c:f>'上位項目グラフ（保護者）全体'!$T$58:$T$62</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6-FC94-41F5-A32D-B27BF3E90D3D}"/>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'上位項目グラフ（地域）全体'!$M$7</c:f>
          <c:strCache>
            <c:ptCount val="1"/>
            <c:pt idx="0">
              <c:v>肯定的回答（「とても思う」「思う」）の多かった項目</c:v>
            </c:pt>
          </c:strCache>
        </c:strRef>
      </c:tx>
      <c:overlay val="0"/>
      <c:txPr>
        <a:bodyPr/>
        <a:lstStyle/>
        <a:p>
          <a:pPr>
            <a:defRPr altLang="en-US" sz="14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'上位項目グラフ（地域）全体'!$AH$7</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'上位項目グラフ（地域）全体'!$M$8:$M$12</c:f>
              <c:strCache>
                <c:ptCount val="5"/>
                <c:pt idx="0">
                  <c:v>私は、授業に協力できることがあったら、積極的に行う。</c:v>
                </c:pt>
                <c:pt idx="1">
                  <c:v>学校公開や道徳授業地区公開講座などで、児童の様子が分かる。</c:v>
                </c:pt>
                <c:pt idx="2">
                  <c:v>学校行事の内容は、充実している。</c:v>
                </c:pt>
                <c:pt idx="3">
                  <c:v>私は子どもを見守る地域の一員として、普段から児童に声をかけている。</c:v>
                </c:pt>
                <c:pt idx="4">
                  <c:v>本校は、地域の人や施設を教育活動に生かしている。</c:v>
                </c:pt>
              </c:strCache>
            </c:strRef>
          </c:cat>
          <c:val>
            <c:numRef>
              <c:f>'上位項目グラフ（地域）全体'!$AH$8:$AH$12</c:f>
              <c:numCache>
                <c:formatCode>General</c:formatCode>
                <c:ptCount val="5"/>
                <c:pt idx="0">
                  <c:v>69.2</c:v>
                </c:pt>
                <c:pt idx="1">
                  <c:v>38.5</c:v>
                </c:pt>
                <c:pt idx="2">
                  <c:v>46.2</c:v>
                </c:pt>
                <c:pt idx="3">
                  <c:v>61.5</c:v>
                </c:pt>
                <c:pt idx="4">
                  <c:v>69.2</c:v>
                </c:pt>
              </c:numCache>
            </c:numRef>
          </c:val>
          <c:extLst>
            <c:ext xmlns:c16="http://schemas.microsoft.com/office/drawing/2014/chart" uri="{C3380CC4-5D6E-409C-BE32-E72D297353CC}">
              <c16:uniqueId val="{00000000-1D8C-46D9-93CC-7008EAC8D9A7}"/>
            </c:ext>
          </c:extLst>
        </c:ser>
        <c:ser>
          <c:idx val="1"/>
          <c:order val="1"/>
          <c:tx>
            <c:strRef>
              <c:f>'上位項目グラフ（地域）全体'!$AI$7</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'上位項目グラフ（地域）全体'!$M$8:$M$12</c:f>
              <c:strCache>
                <c:ptCount val="5"/>
                <c:pt idx="0">
                  <c:v>私は、授業に協力できることがあったら、積極的に行う。</c:v>
                </c:pt>
                <c:pt idx="1">
                  <c:v>学校公開や道徳授業地区公開講座などで、児童の様子が分かる。</c:v>
                </c:pt>
                <c:pt idx="2">
                  <c:v>学校行事の内容は、充実している。</c:v>
                </c:pt>
                <c:pt idx="3">
                  <c:v>私は子どもを見守る地域の一員として、普段から児童に声をかけている。</c:v>
                </c:pt>
                <c:pt idx="4">
                  <c:v>本校は、地域の人や施設を教育活動に生かしている。</c:v>
                </c:pt>
              </c:strCache>
            </c:strRef>
          </c:cat>
          <c:val>
            <c:numRef>
              <c:f>'上位項目グラフ（地域）全体'!$AI$8:$AI$12</c:f>
              <c:numCache>
                <c:formatCode>General</c:formatCode>
                <c:ptCount val="5"/>
                <c:pt idx="0">
                  <c:v>30.8</c:v>
                </c:pt>
                <c:pt idx="1">
                  <c:v>61.5</c:v>
                </c:pt>
                <c:pt idx="2">
                  <c:v>53.8</c:v>
                </c:pt>
                <c:pt idx="3">
                  <c:v>30.8</c:v>
                </c:pt>
                <c:pt idx="4">
                  <c:v>23.1</c:v>
                </c:pt>
              </c:numCache>
            </c:numRef>
          </c:val>
          <c:extLst>
            <c:ext xmlns:c16="http://schemas.microsoft.com/office/drawing/2014/chart" uri="{C3380CC4-5D6E-409C-BE32-E72D297353CC}">
              <c16:uniqueId val="{00000001-1D8C-46D9-93CC-7008EAC8D9A7}"/>
            </c:ext>
          </c:extLst>
        </c:ser>
        <c:ser>
          <c:idx val="2"/>
          <c:order val="2"/>
          <c:tx>
            <c:strRef>
              <c:f>'上位項目グラフ（地域）全体'!$AJ$7</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8C-46D9-93CC-7008EAC8D9A7}"/>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'上位項目グラフ（地域）全体'!$M$8:$M$12</c:f>
              <c:strCache>
                <c:ptCount val="5"/>
                <c:pt idx="0">
                  <c:v>私は、授業に協力できることがあったら、積極的に行う。</c:v>
                </c:pt>
                <c:pt idx="1">
                  <c:v>学校公開や道徳授業地区公開講座などで、児童の様子が分かる。</c:v>
                </c:pt>
                <c:pt idx="2">
                  <c:v>学校行事の内容は、充実している。</c:v>
                </c:pt>
                <c:pt idx="3">
                  <c:v>私は子どもを見守る地域の一員として、普段から児童に声をかけている。</c:v>
                </c:pt>
                <c:pt idx="4">
                  <c:v>本校は、地域の人や施設を教育活動に生かしている。</c:v>
                </c:pt>
              </c:strCache>
            </c:strRef>
          </c:cat>
          <c:val>
            <c:numRef>
              <c:f>'上位項目グラフ（地域）全体'!$AJ$8:$AJ$12</c:f>
              <c:numCache>
                <c:formatCode>General</c:formatCode>
                <c:ptCount val="5"/>
                <c:pt idx="0">
                  <c:v>0</c:v>
                </c:pt>
                <c:pt idx="1">
                  <c:v>0</c:v>
                </c:pt>
                <c:pt idx="2">
                  <c:v>0</c:v>
                </c:pt>
                <c:pt idx="3">
                  <c:v>7.7</c:v>
                </c:pt>
                <c:pt idx="4">
                  <c:v>0</c:v>
                </c:pt>
              </c:numCache>
            </c:numRef>
          </c:val>
          <c:extLst>
            <c:ext xmlns:c16="http://schemas.microsoft.com/office/drawing/2014/chart" uri="{C3380CC4-5D6E-409C-BE32-E72D297353CC}">
              <c16:uniqueId val="{00000003-1D8C-46D9-93CC-7008EAC8D9A7}"/>
            </c:ext>
          </c:extLst>
        </c:ser>
        <c:ser>
          <c:idx val="3"/>
          <c:order val="3"/>
          <c:tx>
            <c:strRef>
              <c:f>'上位項目グラフ（地域）全体'!$AK$7</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'上位項目グラフ（地域）全体'!$M$8:$M$12</c:f>
              <c:strCache>
                <c:ptCount val="5"/>
                <c:pt idx="0">
                  <c:v>私は、授業に協力できることがあったら、積極的に行う。</c:v>
                </c:pt>
                <c:pt idx="1">
                  <c:v>学校公開や道徳授業地区公開講座などで、児童の様子が分かる。</c:v>
                </c:pt>
                <c:pt idx="2">
                  <c:v>学校行事の内容は、充実している。</c:v>
                </c:pt>
                <c:pt idx="3">
                  <c:v>私は子どもを見守る地域の一員として、普段から児童に声をかけている。</c:v>
                </c:pt>
                <c:pt idx="4">
                  <c:v>本校は、地域の人や施設を教育活動に生かしている。</c:v>
                </c:pt>
              </c:strCache>
            </c:strRef>
          </c:cat>
          <c:val>
            <c:numRef>
              <c:f>'上位項目グラフ（地域）全体'!$AK$8:$AK$12</c:f>
              <c:numCache>
                <c:formatCode>General</c:formatCode>
                <c:ptCount val="5"/>
                <c:pt idx="0">
                  <c:v>0</c:v>
                </c:pt>
                <c:pt idx="1">
                  <c:v>0</c:v>
                </c:pt>
                <c:pt idx="2">
                  <c:v>0</c:v>
                </c:pt>
                <c:pt idx="3">
                  <c:v>0</c:v>
                </c:pt>
                <c:pt idx="4">
                  <c:v>7.7</c:v>
                </c:pt>
              </c:numCache>
            </c:numRef>
          </c:val>
          <c:extLst>
            <c:ext xmlns:c16="http://schemas.microsoft.com/office/drawing/2014/chart" uri="{C3380CC4-5D6E-409C-BE32-E72D297353CC}">
              <c16:uniqueId val="{00000004-1D8C-46D9-93CC-7008EAC8D9A7}"/>
            </c:ext>
          </c:extLst>
        </c:ser>
        <c:ser>
          <c:idx val="4"/>
          <c:order val="4"/>
          <c:tx>
            <c:strRef>
              <c:f>'上位項目グラフ（地域）全体'!$AL$7</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'上位項目グラフ（地域）全体'!$M$8:$M$12</c:f>
              <c:strCache>
                <c:ptCount val="5"/>
                <c:pt idx="0">
                  <c:v>私は、授業に協力できることがあったら、積極的に行う。</c:v>
                </c:pt>
                <c:pt idx="1">
                  <c:v>学校公開や道徳授業地区公開講座などで、児童の様子が分かる。</c:v>
                </c:pt>
                <c:pt idx="2">
                  <c:v>学校行事の内容は、充実している。</c:v>
                </c:pt>
                <c:pt idx="3">
                  <c:v>私は子どもを見守る地域の一員として、普段から児童に声をかけている。</c:v>
                </c:pt>
                <c:pt idx="4">
                  <c:v>本校は、地域の人や施設を教育活動に生かしている。</c:v>
                </c:pt>
              </c:strCache>
            </c:strRef>
          </c:cat>
          <c:val>
            <c:numRef>
              <c:f>'上位項目グラフ（地域）全体'!$AL$8:$AL$12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5-1D8C-46D9-93CC-7008EAC8D9A7}"/>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'上位項目グラフ（地域）全体'!$AM$7</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'上位項目グラフ（地域）全体'!$AM$8:$AM$12</c:f>
              <c:numCache>
                <c:formatCode>General</c:formatCode>
                <c:ptCount val="5"/>
                <c:pt idx="0">
                  <c:v>1.3076923076923077</c:v>
                </c:pt>
                <c:pt idx="1">
                  <c:v>1.6153846153846154</c:v>
                </c:pt>
                <c:pt idx="2">
                  <c:v>1.5384615384615385</c:v>
                </c:pt>
                <c:pt idx="3">
                  <c:v>1.4615384615384615</c:v>
                </c:pt>
                <c:pt idx="4">
                  <c:v>1.4615384615384615</c:v>
                </c:pt>
              </c:numCache>
            </c:numRef>
          </c:xVal>
          <c:yVal>
            <c:numRef>
              <c:f>'上位項目グラフ（地域）全体'!$T$8:$T$12</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6-1D8C-46D9-93CC-7008EAC8D9A7}"/>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'上位項目グラフ（地域）全体'!$M$32</c:f>
          <c:strCache>
            <c:ptCount val="1"/>
            <c:pt idx="0">
              <c:v>否定的回答（「あまり思わない」「思わない」）の多かった項目</c:v>
            </c:pt>
          </c:strCache>
        </c:strRef>
      </c:tx>
      <c:overlay val="0"/>
      <c:txPr>
        <a:bodyPr/>
        <a:lstStyle/>
        <a:p>
          <a:pPr>
            <a:defRPr altLang="ja-JP" sz="13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'上位項目グラフ（地域）全体'!$AH$32</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'上位項目グラフ（地域）全体'!$M$33:$M$37</c:f>
              <c:strCache>
                <c:ptCount val="5"/>
                <c:pt idx="0">
                  <c:v>本校は、安全性を高めようと地域と協力している。</c:v>
                </c:pt>
                <c:pt idx="1">
                  <c:v>本校は、地域の中の学校ということを大切にしている。</c:v>
                </c:pt>
                <c:pt idx="2">
                  <c:v>事前の準備や当日の案内などで、地域への配慮がある。</c:v>
                </c:pt>
                <c:pt idx="3">
                  <c:v>学校の重点目標が明確である。</c:v>
                </c:pt>
                <c:pt idx="4">
                  <c:v>私は子どもを見守る地域の一員として、普段から児童に声をかけている。</c:v>
                </c:pt>
              </c:strCache>
            </c:strRef>
          </c:cat>
          <c:val>
            <c:numRef>
              <c:f>'上位項目グラフ（地域）全体'!$AH$33:$AH$37</c:f>
              <c:numCache>
                <c:formatCode>General</c:formatCode>
                <c:ptCount val="5"/>
                <c:pt idx="0">
                  <c:v>30.8</c:v>
                </c:pt>
                <c:pt idx="1">
                  <c:v>46.2</c:v>
                </c:pt>
                <c:pt idx="2">
                  <c:v>30.8</c:v>
                </c:pt>
                <c:pt idx="3">
                  <c:v>38.5</c:v>
                </c:pt>
                <c:pt idx="4">
                  <c:v>61.5</c:v>
                </c:pt>
              </c:numCache>
            </c:numRef>
          </c:val>
          <c:extLst>
            <c:ext xmlns:c16="http://schemas.microsoft.com/office/drawing/2014/chart" uri="{C3380CC4-5D6E-409C-BE32-E72D297353CC}">
              <c16:uniqueId val="{00000000-69EA-421D-BE2E-B0D0EE48228E}"/>
            </c:ext>
          </c:extLst>
        </c:ser>
        <c:ser>
          <c:idx val="1"/>
          <c:order val="1"/>
          <c:tx>
            <c:strRef>
              <c:f>'上位項目グラフ（地域）全体'!$AI$32</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'上位項目グラフ（地域）全体'!$M$33:$M$37</c:f>
              <c:strCache>
                <c:ptCount val="5"/>
                <c:pt idx="0">
                  <c:v>本校は、安全性を高めようと地域と協力している。</c:v>
                </c:pt>
                <c:pt idx="1">
                  <c:v>本校は、地域の中の学校ということを大切にしている。</c:v>
                </c:pt>
                <c:pt idx="2">
                  <c:v>事前の準備や当日の案内などで、地域への配慮がある。</c:v>
                </c:pt>
                <c:pt idx="3">
                  <c:v>学校の重点目標が明確である。</c:v>
                </c:pt>
                <c:pt idx="4">
                  <c:v>私は子どもを見守る地域の一員として、普段から児童に声をかけている。</c:v>
                </c:pt>
              </c:strCache>
            </c:strRef>
          </c:cat>
          <c:val>
            <c:numRef>
              <c:f>'上位項目グラフ（地域）全体'!$AI$33:$AI$37</c:f>
              <c:numCache>
                <c:formatCode>General</c:formatCode>
                <c:ptCount val="5"/>
                <c:pt idx="0">
                  <c:v>38.5</c:v>
                </c:pt>
                <c:pt idx="1">
                  <c:v>30.8</c:v>
                </c:pt>
                <c:pt idx="2">
                  <c:v>38.5</c:v>
                </c:pt>
                <c:pt idx="3">
                  <c:v>46.2</c:v>
                </c:pt>
                <c:pt idx="4">
                  <c:v>30.8</c:v>
                </c:pt>
              </c:numCache>
            </c:numRef>
          </c:val>
          <c:extLst>
            <c:ext xmlns:c16="http://schemas.microsoft.com/office/drawing/2014/chart" uri="{C3380CC4-5D6E-409C-BE32-E72D297353CC}">
              <c16:uniqueId val="{00000001-69EA-421D-BE2E-B0D0EE48228E}"/>
            </c:ext>
          </c:extLst>
        </c:ser>
        <c:ser>
          <c:idx val="2"/>
          <c:order val="2"/>
          <c:tx>
            <c:strRef>
              <c:f>'上位項目グラフ（地域）全体'!$AJ$32</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EA-421D-BE2E-B0D0EE48228E}"/>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'上位項目グラフ（地域）全体'!$M$33:$M$37</c:f>
              <c:strCache>
                <c:ptCount val="5"/>
                <c:pt idx="0">
                  <c:v>本校は、安全性を高めようと地域と協力している。</c:v>
                </c:pt>
                <c:pt idx="1">
                  <c:v>本校は、地域の中の学校ということを大切にしている。</c:v>
                </c:pt>
                <c:pt idx="2">
                  <c:v>事前の準備や当日の案内などで、地域への配慮がある。</c:v>
                </c:pt>
                <c:pt idx="3">
                  <c:v>学校の重点目標が明確である。</c:v>
                </c:pt>
                <c:pt idx="4">
                  <c:v>私は子どもを見守る地域の一員として、普段から児童に声をかけている。</c:v>
                </c:pt>
              </c:strCache>
            </c:strRef>
          </c:cat>
          <c:val>
            <c:numRef>
              <c:f>'上位項目グラフ（地域）全体'!$AJ$33:$AJ$37</c:f>
              <c:numCache>
                <c:formatCode>General</c:formatCode>
                <c:ptCount val="5"/>
                <c:pt idx="0">
                  <c:v>15.4</c:v>
                </c:pt>
                <c:pt idx="1">
                  <c:v>7.7</c:v>
                </c:pt>
                <c:pt idx="2">
                  <c:v>7.7</c:v>
                </c:pt>
                <c:pt idx="3">
                  <c:v>7.7</c:v>
                </c:pt>
                <c:pt idx="4">
                  <c:v>7.7</c:v>
                </c:pt>
              </c:numCache>
            </c:numRef>
          </c:val>
          <c:extLst>
            <c:ext xmlns:c16="http://schemas.microsoft.com/office/drawing/2014/chart" uri="{C3380CC4-5D6E-409C-BE32-E72D297353CC}">
              <c16:uniqueId val="{00000003-69EA-421D-BE2E-B0D0EE48228E}"/>
            </c:ext>
          </c:extLst>
        </c:ser>
        <c:ser>
          <c:idx val="3"/>
          <c:order val="3"/>
          <c:tx>
            <c:strRef>
              <c:f>'上位項目グラフ（地域）全体'!$AK$32</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'上位項目グラフ（地域）全体'!$M$33:$M$37</c:f>
              <c:strCache>
                <c:ptCount val="5"/>
                <c:pt idx="0">
                  <c:v>本校は、安全性を高めようと地域と協力している。</c:v>
                </c:pt>
                <c:pt idx="1">
                  <c:v>本校は、地域の中の学校ということを大切にしている。</c:v>
                </c:pt>
                <c:pt idx="2">
                  <c:v>事前の準備や当日の案内などで、地域への配慮がある。</c:v>
                </c:pt>
                <c:pt idx="3">
                  <c:v>学校の重点目標が明確である。</c:v>
                </c:pt>
                <c:pt idx="4">
                  <c:v>私は子どもを見守る地域の一員として、普段から児童に声をかけている。</c:v>
                </c:pt>
              </c:strCache>
            </c:strRef>
          </c:cat>
          <c:val>
            <c:numRef>
              <c:f>'上位項目グラフ（地域）全体'!$AK$33:$AK$37</c:f>
              <c:numCache>
                <c:formatCode>General</c:formatCode>
                <c:ptCount val="5"/>
                <c:pt idx="0">
                  <c:v>7.7</c:v>
                </c:pt>
                <c:pt idx="1">
                  <c:v>7.7</c:v>
                </c:pt>
                <c:pt idx="2">
                  <c:v>0</c:v>
                </c:pt>
                <c:pt idx="3">
                  <c:v>0</c:v>
                </c:pt>
                <c:pt idx="4">
                  <c:v>0</c:v>
                </c:pt>
              </c:numCache>
            </c:numRef>
          </c:val>
          <c:extLst>
            <c:ext xmlns:c16="http://schemas.microsoft.com/office/drawing/2014/chart" uri="{C3380CC4-5D6E-409C-BE32-E72D297353CC}">
              <c16:uniqueId val="{00000004-69EA-421D-BE2E-B0D0EE48228E}"/>
            </c:ext>
          </c:extLst>
        </c:ser>
        <c:ser>
          <c:idx val="4"/>
          <c:order val="4"/>
          <c:tx>
            <c:strRef>
              <c:f>'上位項目グラフ（地域）全体'!$AL$32</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'上位項目グラフ（地域）全体'!$M$33:$M$37</c:f>
              <c:strCache>
                <c:ptCount val="5"/>
                <c:pt idx="0">
                  <c:v>本校は、安全性を高めようと地域と協力している。</c:v>
                </c:pt>
                <c:pt idx="1">
                  <c:v>本校は、地域の中の学校ということを大切にしている。</c:v>
                </c:pt>
                <c:pt idx="2">
                  <c:v>事前の準備や当日の案内などで、地域への配慮がある。</c:v>
                </c:pt>
                <c:pt idx="3">
                  <c:v>学校の重点目標が明確である。</c:v>
                </c:pt>
                <c:pt idx="4">
                  <c:v>私は子どもを見守る地域の一員として、普段から児童に声をかけている。</c:v>
                </c:pt>
              </c:strCache>
            </c:strRef>
          </c:cat>
          <c:val>
            <c:numRef>
              <c:f>'上位項目グラフ（地域）全体'!$AL$33:$AL$37</c:f>
              <c:numCache>
                <c:formatCode>General</c:formatCode>
                <c:ptCount val="5"/>
                <c:pt idx="0">
                  <c:v>7.7</c:v>
                </c:pt>
                <c:pt idx="1">
                  <c:v>7.7</c:v>
                </c:pt>
                <c:pt idx="2">
                  <c:v>23.1</c:v>
                </c:pt>
                <c:pt idx="3">
                  <c:v>7.7</c:v>
                </c:pt>
                <c:pt idx="4">
                  <c:v>0</c:v>
                </c:pt>
              </c:numCache>
            </c:numRef>
          </c:val>
          <c:extLst>
            <c:ext xmlns:c16="http://schemas.microsoft.com/office/drawing/2014/chart" uri="{C3380CC4-5D6E-409C-BE32-E72D297353CC}">
              <c16:uniqueId val="{00000005-69EA-421D-BE2E-B0D0EE48228E}"/>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'上位項目グラフ（地域）全体'!$AM$32</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'上位項目グラフ（地域）全体'!$AM$33:$AM$37</c:f>
              <c:numCache>
                <c:formatCode>General</c:formatCode>
                <c:ptCount val="5"/>
                <c:pt idx="0">
                  <c:v>2</c:v>
                </c:pt>
                <c:pt idx="1">
                  <c:v>1.75</c:v>
                </c:pt>
                <c:pt idx="2">
                  <c:v>1.7</c:v>
                </c:pt>
                <c:pt idx="3">
                  <c:v>1.6666666666666667</c:v>
                </c:pt>
                <c:pt idx="4">
                  <c:v>1.4615384615384615</c:v>
                </c:pt>
              </c:numCache>
            </c:numRef>
          </c:xVal>
          <c:yVal>
            <c:numRef>
              <c:f>'上位項目グラフ（地域）全体'!$T$33:$T$37</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6-69EA-421D-BE2E-B0D0EE48228E}"/>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'上位項目グラフ（地域）全体'!$M$57</c:f>
          <c:strCache>
            <c:ptCount val="1"/>
            <c:pt idx="0">
              <c:v>「わからない」という回答の多かった項目</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1874814561223324"/>
          <c:w val="0.45862258953168045"/>
          <c:h val="0.60763323062878005"/>
        </c:manualLayout>
      </c:layout>
      <c:barChart>
        <c:barDir val="bar"/>
        <c:grouping val="percentStacked"/>
        <c:varyColors val="0"/>
        <c:ser>
          <c:idx val="0"/>
          <c:order val="0"/>
          <c:tx>
            <c:strRef>
              <c:f>'上位項目グラフ（地域）全体'!$AH$57</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'上位項目グラフ（地域）全体'!$M$58:$M$62</c:f>
              <c:strCache>
                <c:ptCount val="5"/>
                <c:pt idx="0">
                  <c:v>事前の準備や当日の案内などで、地域への配慮がある。</c:v>
                </c:pt>
                <c:pt idx="1">
                  <c:v>本校は、安全性を高めようと地域と協力している。</c:v>
                </c:pt>
                <c:pt idx="2">
                  <c:v>本校は、地域の中の学校ということを大切にしている。</c:v>
                </c:pt>
                <c:pt idx="3">
                  <c:v>本校の児童は、交通ルールなどを守っている。</c:v>
                </c:pt>
                <c:pt idx="4">
                  <c:v>学校の重点目標が明確である。</c:v>
                </c:pt>
              </c:strCache>
            </c:strRef>
          </c:cat>
          <c:val>
            <c:numRef>
              <c:f>'上位項目グラフ（地域）全体'!$AH$58:$AH$62</c:f>
              <c:numCache>
                <c:formatCode>General</c:formatCode>
                <c:ptCount val="5"/>
                <c:pt idx="0">
                  <c:v>30.8</c:v>
                </c:pt>
                <c:pt idx="1">
                  <c:v>30.8</c:v>
                </c:pt>
                <c:pt idx="2">
                  <c:v>46.2</c:v>
                </c:pt>
                <c:pt idx="3">
                  <c:v>23.1</c:v>
                </c:pt>
                <c:pt idx="4">
                  <c:v>38.5</c:v>
                </c:pt>
              </c:numCache>
            </c:numRef>
          </c:val>
          <c:extLst>
            <c:ext xmlns:c16="http://schemas.microsoft.com/office/drawing/2014/chart" uri="{C3380CC4-5D6E-409C-BE32-E72D297353CC}">
              <c16:uniqueId val="{00000000-D82D-4A2E-8B19-5E931C97EA2B}"/>
            </c:ext>
          </c:extLst>
        </c:ser>
        <c:ser>
          <c:idx val="1"/>
          <c:order val="1"/>
          <c:tx>
            <c:strRef>
              <c:f>'上位項目グラフ（地域）全体'!$AI$57</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'上位項目グラフ（地域）全体'!$M$58:$M$62</c:f>
              <c:strCache>
                <c:ptCount val="5"/>
                <c:pt idx="0">
                  <c:v>事前の準備や当日の案内などで、地域への配慮がある。</c:v>
                </c:pt>
                <c:pt idx="1">
                  <c:v>本校は、安全性を高めようと地域と協力している。</c:v>
                </c:pt>
                <c:pt idx="2">
                  <c:v>本校は、地域の中の学校ということを大切にしている。</c:v>
                </c:pt>
                <c:pt idx="3">
                  <c:v>本校の児童は、交通ルールなどを守っている。</c:v>
                </c:pt>
                <c:pt idx="4">
                  <c:v>学校の重点目標が明確である。</c:v>
                </c:pt>
              </c:strCache>
            </c:strRef>
          </c:cat>
          <c:val>
            <c:numRef>
              <c:f>'上位項目グラフ（地域）全体'!$AI$58:$AI$62</c:f>
              <c:numCache>
                <c:formatCode>General</c:formatCode>
                <c:ptCount val="5"/>
                <c:pt idx="0">
                  <c:v>38.5</c:v>
                </c:pt>
                <c:pt idx="1">
                  <c:v>38.5</c:v>
                </c:pt>
                <c:pt idx="2">
                  <c:v>30.8</c:v>
                </c:pt>
                <c:pt idx="3">
                  <c:v>61.5</c:v>
                </c:pt>
                <c:pt idx="4">
                  <c:v>46.2</c:v>
                </c:pt>
              </c:numCache>
            </c:numRef>
          </c:val>
          <c:extLst>
            <c:ext xmlns:c16="http://schemas.microsoft.com/office/drawing/2014/chart" uri="{C3380CC4-5D6E-409C-BE32-E72D297353CC}">
              <c16:uniqueId val="{00000001-D82D-4A2E-8B19-5E931C97EA2B}"/>
            </c:ext>
          </c:extLst>
        </c:ser>
        <c:ser>
          <c:idx val="2"/>
          <c:order val="2"/>
          <c:tx>
            <c:strRef>
              <c:f>'上位項目グラフ（地域）全体'!$AJ$57</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2D-4A2E-8B19-5E931C97EA2B}"/>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'上位項目グラフ（地域）全体'!$M$58:$M$62</c:f>
              <c:strCache>
                <c:ptCount val="5"/>
                <c:pt idx="0">
                  <c:v>事前の準備や当日の案内などで、地域への配慮がある。</c:v>
                </c:pt>
                <c:pt idx="1">
                  <c:v>本校は、安全性を高めようと地域と協力している。</c:v>
                </c:pt>
                <c:pt idx="2">
                  <c:v>本校は、地域の中の学校ということを大切にしている。</c:v>
                </c:pt>
                <c:pt idx="3">
                  <c:v>本校の児童は、交通ルールなどを守っている。</c:v>
                </c:pt>
                <c:pt idx="4">
                  <c:v>学校の重点目標が明確である。</c:v>
                </c:pt>
              </c:strCache>
            </c:strRef>
          </c:cat>
          <c:val>
            <c:numRef>
              <c:f>'上位項目グラフ（地域）全体'!$AJ$58:$AJ$62</c:f>
              <c:numCache>
                <c:formatCode>General</c:formatCode>
                <c:ptCount val="5"/>
                <c:pt idx="0">
                  <c:v>7.7</c:v>
                </c:pt>
                <c:pt idx="1">
                  <c:v>15.4</c:v>
                </c:pt>
                <c:pt idx="2">
                  <c:v>7.7</c:v>
                </c:pt>
                <c:pt idx="3">
                  <c:v>7.7</c:v>
                </c:pt>
                <c:pt idx="4">
                  <c:v>7.7</c:v>
                </c:pt>
              </c:numCache>
            </c:numRef>
          </c:val>
          <c:extLst>
            <c:ext xmlns:c16="http://schemas.microsoft.com/office/drawing/2014/chart" uri="{C3380CC4-5D6E-409C-BE32-E72D297353CC}">
              <c16:uniqueId val="{00000003-D82D-4A2E-8B19-5E931C97EA2B}"/>
            </c:ext>
          </c:extLst>
        </c:ser>
        <c:ser>
          <c:idx val="3"/>
          <c:order val="3"/>
          <c:tx>
            <c:strRef>
              <c:f>'上位項目グラフ（地域）全体'!$AK$57</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'上位項目グラフ（地域）全体'!$M$58:$M$62</c:f>
              <c:strCache>
                <c:ptCount val="5"/>
                <c:pt idx="0">
                  <c:v>事前の準備や当日の案内などで、地域への配慮がある。</c:v>
                </c:pt>
                <c:pt idx="1">
                  <c:v>本校は、安全性を高めようと地域と協力している。</c:v>
                </c:pt>
                <c:pt idx="2">
                  <c:v>本校は、地域の中の学校ということを大切にしている。</c:v>
                </c:pt>
                <c:pt idx="3">
                  <c:v>本校の児童は、交通ルールなどを守っている。</c:v>
                </c:pt>
                <c:pt idx="4">
                  <c:v>学校の重点目標が明確である。</c:v>
                </c:pt>
              </c:strCache>
            </c:strRef>
          </c:cat>
          <c:val>
            <c:numRef>
              <c:f>'上位項目グラフ（地域）全体'!$AK$58:$AK$62</c:f>
              <c:numCache>
                <c:formatCode>General</c:formatCode>
                <c:ptCount val="5"/>
                <c:pt idx="0">
                  <c:v>0</c:v>
                </c:pt>
                <c:pt idx="1">
                  <c:v>7.7</c:v>
                </c:pt>
                <c:pt idx="2">
                  <c:v>7.7</c:v>
                </c:pt>
                <c:pt idx="3">
                  <c:v>0</c:v>
                </c:pt>
                <c:pt idx="4">
                  <c:v>0</c:v>
                </c:pt>
              </c:numCache>
            </c:numRef>
          </c:val>
          <c:extLst>
            <c:ext xmlns:c16="http://schemas.microsoft.com/office/drawing/2014/chart" uri="{C3380CC4-5D6E-409C-BE32-E72D297353CC}">
              <c16:uniqueId val="{00000004-D82D-4A2E-8B19-5E931C97EA2B}"/>
            </c:ext>
          </c:extLst>
        </c:ser>
        <c:ser>
          <c:idx val="4"/>
          <c:order val="4"/>
          <c:tx>
            <c:strRef>
              <c:f>'上位項目グラフ（地域）全体'!$AL$57</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'上位項目グラフ（地域）全体'!$M$58:$M$62</c:f>
              <c:strCache>
                <c:ptCount val="5"/>
                <c:pt idx="0">
                  <c:v>事前の準備や当日の案内などで、地域への配慮がある。</c:v>
                </c:pt>
                <c:pt idx="1">
                  <c:v>本校は、安全性を高めようと地域と協力している。</c:v>
                </c:pt>
                <c:pt idx="2">
                  <c:v>本校は、地域の中の学校ということを大切にしている。</c:v>
                </c:pt>
                <c:pt idx="3">
                  <c:v>本校の児童は、交通ルールなどを守っている。</c:v>
                </c:pt>
                <c:pt idx="4">
                  <c:v>学校の重点目標が明確である。</c:v>
                </c:pt>
              </c:strCache>
            </c:strRef>
          </c:cat>
          <c:val>
            <c:numRef>
              <c:f>'上位項目グラフ（地域）全体'!$AL$58:$AL$62</c:f>
              <c:numCache>
                <c:formatCode>General</c:formatCode>
                <c:ptCount val="5"/>
                <c:pt idx="0">
                  <c:v>23.1</c:v>
                </c:pt>
                <c:pt idx="1">
                  <c:v>7.7</c:v>
                </c:pt>
                <c:pt idx="2">
                  <c:v>7.7</c:v>
                </c:pt>
                <c:pt idx="3">
                  <c:v>7.7</c:v>
                </c:pt>
                <c:pt idx="4">
                  <c:v>7.7</c:v>
                </c:pt>
              </c:numCache>
            </c:numRef>
          </c:val>
          <c:extLst>
            <c:ext xmlns:c16="http://schemas.microsoft.com/office/drawing/2014/chart" uri="{C3380CC4-5D6E-409C-BE32-E72D297353CC}">
              <c16:uniqueId val="{00000005-D82D-4A2E-8B19-5E931C97EA2B}"/>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'上位項目グラフ（地域）全体'!$AM$57</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'上位項目グラフ（地域）全体'!$AM$58:$AM$62</c:f>
              <c:numCache>
                <c:formatCode>General</c:formatCode>
                <c:ptCount val="5"/>
                <c:pt idx="0">
                  <c:v>1.7</c:v>
                </c:pt>
                <c:pt idx="1">
                  <c:v>2</c:v>
                </c:pt>
                <c:pt idx="2">
                  <c:v>1.75</c:v>
                </c:pt>
                <c:pt idx="3">
                  <c:v>1.8333333333333333</c:v>
                </c:pt>
                <c:pt idx="4">
                  <c:v>1.6666666666666667</c:v>
                </c:pt>
              </c:numCache>
            </c:numRef>
          </c:xVal>
          <c:yVal>
            <c:numRef>
              <c:f>'上位項目グラフ（地域）全体'!$T$58:$T$62</c:f>
              <c:numCache>
                <c:formatCode>General</c:formatCode>
                <c:ptCount val="5"/>
                <c:pt idx="0">
                  <c:v>0.89</c:v>
                </c:pt>
                <c:pt idx="1">
                  <c:v>1.698</c:v>
                </c:pt>
                <c:pt idx="2">
                  <c:v>2.5049999999999999</c:v>
                </c:pt>
                <c:pt idx="3">
                  <c:v>3.3130000000000002</c:v>
                </c:pt>
                <c:pt idx="4">
                  <c:v>4.12</c:v>
                </c:pt>
              </c:numCache>
            </c:numRef>
          </c:yVal>
          <c:smooth val="0"/>
          <c:extLst>
            <c:ext xmlns:c16="http://schemas.microsoft.com/office/drawing/2014/chart" uri="{C3380CC4-5D6E-409C-BE32-E72D297353CC}">
              <c16:uniqueId val="{00000006-D82D-4A2E-8B19-5E931C97EA2B}"/>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'グラフ（児童）全体'!$M$78</c:f>
          <c:strCache>
            <c:ptCount val="1"/>
            <c:pt idx="0">
              <c:v>4　キャリア教育について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'グラフ（児童）全体'!$AH$78</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'グラフ（児童）全体'!$M$79:$M$80</c:f>
              <c:strCache>
                <c:ptCount val="2"/>
                <c:pt idx="0">
                  <c:v>(1)自分の生き方や将来のことについて、考える授業がある。</c:v>
                </c:pt>
                <c:pt idx="1">
                  <c:v>(2)目標をもち、その実現に向けて努力している。</c:v>
                </c:pt>
              </c:strCache>
            </c:strRef>
          </c:cat>
          <c:val>
            <c:numRef>
              <c:f>'グラフ（児童）全体'!$AH$79:$AH$80</c:f>
              <c:numCache>
                <c:formatCode>General</c:formatCode>
                <c:ptCount val="2"/>
                <c:pt idx="0">
                  <c:v>34.200000000000003</c:v>
                </c:pt>
                <c:pt idx="1">
                  <c:v>41.2</c:v>
                </c:pt>
              </c:numCache>
            </c:numRef>
          </c:val>
          <c:extLst>
            <c:ext xmlns:c16="http://schemas.microsoft.com/office/drawing/2014/chart" uri="{C3380CC4-5D6E-409C-BE32-E72D297353CC}">
              <c16:uniqueId val="{00000000-07CA-4A1B-B47D-D6F29EAF8745}"/>
            </c:ext>
          </c:extLst>
        </c:ser>
        <c:ser>
          <c:idx val="1"/>
          <c:order val="1"/>
          <c:tx>
            <c:strRef>
              <c:f>'グラフ（児童）全体'!$AI$78</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'グラフ（児童）全体'!$AI$79:$AI$80</c:f>
              <c:numCache>
                <c:formatCode>General</c:formatCode>
                <c:ptCount val="2"/>
                <c:pt idx="0">
                  <c:v>43.4</c:v>
                </c:pt>
                <c:pt idx="1">
                  <c:v>41.7</c:v>
                </c:pt>
              </c:numCache>
            </c:numRef>
          </c:val>
          <c:extLst>
            <c:ext xmlns:c16="http://schemas.microsoft.com/office/drawing/2014/chart" uri="{C3380CC4-5D6E-409C-BE32-E72D297353CC}">
              <c16:uniqueId val="{00000001-07CA-4A1B-B47D-D6F29EAF8745}"/>
            </c:ext>
          </c:extLst>
        </c:ser>
        <c:ser>
          <c:idx val="2"/>
          <c:order val="2"/>
          <c:tx>
            <c:strRef>
              <c:f>'グラフ（児童）全体'!$AJ$78</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CA-4A1B-B47D-D6F29EAF8745}"/>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'グラフ（児童）全体'!$AJ$79:$AJ$80</c:f>
              <c:numCache>
                <c:formatCode>General</c:formatCode>
                <c:ptCount val="2"/>
                <c:pt idx="0">
                  <c:v>11.8</c:v>
                </c:pt>
                <c:pt idx="1">
                  <c:v>8.8000000000000007</c:v>
                </c:pt>
              </c:numCache>
            </c:numRef>
          </c:val>
          <c:extLst>
            <c:ext xmlns:c16="http://schemas.microsoft.com/office/drawing/2014/chart" uri="{C3380CC4-5D6E-409C-BE32-E72D297353CC}">
              <c16:uniqueId val="{00000003-07CA-4A1B-B47D-D6F29EAF8745}"/>
            </c:ext>
          </c:extLst>
        </c:ser>
        <c:ser>
          <c:idx val="3"/>
          <c:order val="3"/>
          <c:tx>
            <c:strRef>
              <c:f>'グラフ（児童）全体'!$AK$78</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'グラフ（児童）全体'!$AK$79:$AK$80</c:f>
              <c:numCache>
                <c:formatCode>General</c:formatCode>
                <c:ptCount val="2"/>
                <c:pt idx="0">
                  <c:v>3.1</c:v>
                </c:pt>
                <c:pt idx="1">
                  <c:v>3.5</c:v>
                </c:pt>
              </c:numCache>
            </c:numRef>
          </c:val>
          <c:extLst>
            <c:ext xmlns:c16="http://schemas.microsoft.com/office/drawing/2014/chart" uri="{C3380CC4-5D6E-409C-BE32-E72D297353CC}">
              <c16:uniqueId val="{00000004-07CA-4A1B-B47D-D6F29EAF8745}"/>
            </c:ext>
          </c:extLst>
        </c:ser>
        <c:ser>
          <c:idx val="4"/>
          <c:order val="4"/>
          <c:tx>
            <c:strRef>
              <c:f>'グラフ（児童）全体'!$AL$78</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'グラフ（児童）全体'!$AL$79:$AL$80</c:f>
              <c:numCache>
                <c:formatCode>General</c:formatCode>
                <c:ptCount val="2"/>
                <c:pt idx="0">
                  <c:v>7.5</c:v>
                </c:pt>
                <c:pt idx="1">
                  <c:v>4.8</c:v>
                </c:pt>
              </c:numCache>
            </c:numRef>
          </c:val>
          <c:extLst>
            <c:ext xmlns:c16="http://schemas.microsoft.com/office/drawing/2014/chart" uri="{C3380CC4-5D6E-409C-BE32-E72D297353CC}">
              <c16:uniqueId val="{00000005-07CA-4A1B-B47D-D6F29EAF8745}"/>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'グラフ（児童）全体'!$AM$78</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'グラフ（児童）全体'!$AM$79:$AM$80</c:f>
              <c:numCache>
                <c:formatCode>General</c:formatCode>
                <c:ptCount val="2"/>
                <c:pt idx="0">
                  <c:v>1.8246445497630333</c:v>
                </c:pt>
                <c:pt idx="1">
                  <c:v>1.7327188940092166</c:v>
                </c:pt>
              </c:numCache>
            </c:numRef>
          </c:xVal>
          <c:yVal>
            <c:numRef>
              <c:f>'グラフ（児童）全体'!$T$79:$T$80</c:f>
              <c:numCache>
                <c:formatCode>General</c:formatCode>
                <c:ptCount val="2"/>
                <c:pt idx="0">
                  <c:v>1.5</c:v>
                </c:pt>
                <c:pt idx="1">
                  <c:v>3.5</c:v>
                </c:pt>
              </c:numCache>
            </c:numRef>
          </c:yVal>
          <c:smooth val="0"/>
          <c:extLst>
            <c:ext xmlns:c16="http://schemas.microsoft.com/office/drawing/2014/chart" uri="{C3380CC4-5D6E-409C-BE32-E72D297353CC}">
              <c16:uniqueId val="{00000006-07CA-4A1B-B47D-D6F29EAF8745}"/>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'グラフ（児童）全体'!$M$100</c:f>
          <c:strCache>
            <c:ptCount val="1"/>
            <c:pt idx="0">
              <c:v>5　先生について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'グラフ（児童）全体'!$AH$100</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'グラフ（児童）全体'!$M$101:$M$102</c:f>
              <c:strCache>
                <c:ptCount val="2"/>
                <c:pt idx="0">
                  <c:v>(1)先生たちは、ていねいに指導してくれる。</c:v>
                </c:pt>
                <c:pt idx="1">
                  <c:v>(2)先生たちに相談できる。</c:v>
                </c:pt>
              </c:strCache>
            </c:strRef>
          </c:cat>
          <c:val>
            <c:numRef>
              <c:f>'グラフ（児童）全体'!$AH$101:$AH$102</c:f>
              <c:numCache>
                <c:formatCode>General</c:formatCode>
                <c:ptCount val="2"/>
                <c:pt idx="0">
                  <c:v>54.8</c:v>
                </c:pt>
                <c:pt idx="1">
                  <c:v>42.1</c:v>
                </c:pt>
              </c:numCache>
            </c:numRef>
          </c:val>
          <c:extLst>
            <c:ext xmlns:c16="http://schemas.microsoft.com/office/drawing/2014/chart" uri="{C3380CC4-5D6E-409C-BE32-E72D297353CC}">
              <c16:uniqueId val="{00000000-FA13-4938-9A06-246EC9CC02DC}"/>
            </c:ext>
          </c:extLst>
        </c:ser>
        <c:ser>
          <c:idx val="1"/>
          <c:order val="1"/>
          <c:tx>
            <c:strRef>
              <c:f>'グラフ（児童）全体'!$AI$100</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'グラフ（児童）全体'!$AI$101:$AI$102</c:f>
              <c:numCache>
                <c:formatCode>General</c:formatCode>
                <c:ptCount val="2"/>
                <c:pt idx="0">
                  <c:v>35.1</c:v>
                </c:pt>
                <c:pt idx="1">
                  <c:v>31.6</c:v>
                </c:pt>
              </c:numCache>
            </c:numRef>
          </c:val>
          <c:extLst>
            <c:ext xmlns:c16="http://schemas.microsoft.com/office/drawing/2014/chart" uri="{C3380CC4-5D6E-409C-BE32-E72D297353CC}">
              <c16:uniqueId val="{00000001-FA13-4938-9A06-246EC9CC02DC}"/>
            </c:ext>
          </c:extLst>
        </c:ser>
        <c:ser>
          <c:idx val="2"/>
          <c:order val="2"/>
          <c:tx>
            <c:strRef>
              <c:f>'グラフ（児童）全体'!$AJ$100</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13-4938-9A06-246EC9CC02DC}"/>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'グラフ（児童）全体'!$AJ$101:$AJ$102</c:f>
              <c:numCache>
                <c:formatCode>General</c:formatCode>
                <c:ptCount val="2"/>
                <c:pt idx="0">
                  <c:v>6.6</c:v>
                </c:pt>
                <c:pt idx="1">
                  <c:v>13.2</c:v>
                </c:pt>
              </c:numCache>
            </c:numRef>
          </c:val>
          <c:extLst>
            <c:ext xmlns:c16="http://schemas.microsoft.com/office/drawing/2014/chart" uri="{C3380CC4-5D6E-409C-BE32-E72D297353CC}">
              <c16:uniqueId val="{00000003-FA13-4938-9A06-246EC9CC02DC}"/>
            </c:ext>
          </c:extLst>
        </c:ser>
        <c:ser>
          <c:idx val="3"/>
          <c:order val="3"/>
          <c:tx>
            <c:strRef>
              <c:f>'グラフ（児童）全体'!$AK$100</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'グラフ（児童）全体'!$AK$101:$AK$102</c:f>
              <c:numCache>
                <c:formatCode>General</c:formatCode>
                <c:ptCount val="2"/>
                <c:pt idx="0">
                  <c:v>0.9</c:v>
                </c:pt>
                <c:pt idx="1">
                  <c:v>5.3</c:v>
                </c:pt>
              </c:numCache>
            </c:numRef>
          </c:val>
          <c:extLst>
            <c:ext xmlns:c16="http://schemas.microsoft.com/office/drawing/2014/chart" uri="{C3380CC4-5D6E-409C-BE32-E72D297353CC}">
              <c16:uniqueId val="{00000004-FA13-4938-9A06-246EC9CC02DC}"/>
            </c:ext>
          </c:extLst>
        </c:ser>
        <c:ser>
          <c:idx val="4"/>
          <c:order val="4"/>
          <c:tx>
            <c:strRef>
              <c:f>'グラフ（児童）全体'!$AL$100</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'グラフ（児童）全体'!$AL$101:$AL$102</c:f>
              <c:numCache>
                <c:formatCode>General</c:formatCode>
                <c:ptCount val="2"/>
                <c:pt idx="0">
                  <c:v>2.6</c:v>
                </c:pt>
                <c:pt idx="1">
                  <c:v>7.9</c:v>
                </c:pt>
              </c:numCache>
            </c:numRef>
          </c:val>
          <c:extLst>
            <c:ext xmlns:c16="http://schemas.microsoft.com/office/drawing/2014/chart" uri="{C3380CC4-5D6E-409C-BE32-E72D297353CC}">
              <c16:uniqueId val="{00000005-FA13-4938-9A06-246EC9CC02DC}"/>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'グラフ（児童）全体'!$AM$100</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'グラフ（児童）全体'!$AM$101:$AM$102</c:f>
              <c:numCache>
                <c:formatCode>General</c:formatCode>
                <c:ptCount val="2"/>
                <c:pt idx="0">
                  <c:v>1.5225225225225225</c:v>
                </c:pt>
                <c:pt idx="1">
                  <c:v>1.8</c:v>
                </c:pt>
              </c:numCache>
            </c:numRef>
          </c:xVal>
          <c:yVal>
            <c:numRef>
              <c:f>'グラフ（児童）全体'!$T$101:$T$102</c:f>
              <c:numCache>
                <c:formatCode>General</c:formatCode>
                <c:ptCount val="2"/>
                <c:pt idx="0">
                  <c:v>1.5</c:v>
                </c:pt>
                <c:pt idx="1">
                  <c:v>3.5</c:v>
                </c:pt>
              </c:numCache>
            </c:numRef>
          </c:yVal>
          <c:smooth val="0"/>
          <c:extLst>
            <c:ext xmlns:c16="http://schemas.microsoft.com/office/drawing/2014/chart" uri="{C3380CC4-5D6E-409C-BE32-E72D297353CC}">
              <c16:uniqueId val="{00000006-FA13-4938-9A06-246EC9CC02DC}"/>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'グラフ（児童）全体'!$M$122</c:f>
          <c:strCache>
            <c:ptCount val="1"/>
            <c:pt idx="0">
              <c:v>6　全般について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0908628608923885"/>
          <c:w val="0.45862258953168045"/>
          <c:h val="0.62363571741032375"/>
        </c:manualLayout>
      </c:layout>
      <c:barChart>
        <c:barDir val="bar"/>
        <c:grouping val="percentStacked"/>
        <c:varyColors val="0"/>
        <c:ser>
          <c:idx val="0"/>
          <c:order val="0"/>
          <c:tx>
            <c:strRef>
              <c:f>'グラフ（児童）全体'!$AH$122</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'グラフ（児童）全体'!$M$123:$M$128</c:f>
              <c:strCache>
                <c:ptCount val="6"/>
                <c:pt idx="0">
                  <c:v>(1)学校生活は楽しい。</c:v>
                </c:pt>
                <c:pt idx="1">
                  <c:v>(2)学校が好きだ。</c:v>
                </c:pt>
                <c:pt idx="2">
                  <c:v>(3)私は、家庭で宿題などの学習をしている。</c:v>
                </c:pt>
                <c:pt idx="3">
                  <c:v>(4)私は、塾で学習している。</c:v>
                </c:pt>
                <c:pt idx="4">
                  <c:v>(5)学校には、幼稚園や保育園、近くの小学校や中学校と交流する機会がある。</c:v>
                </c:pt>
                <c:pt idx="5">
                  <c:v>(6)私は、運動が好きだ。</c:v>
                </c:pt>
              </c:strCache>
            </c:strRef>
          </c:cat>
          <c:val>
            <c:numRef>
              <c:f>'グラフ（児童）全体'!$AH$123:$AH$128</c:f>
              <c:numCache>
                <c:formatCode>General</c:formatCode>
                <c:ptCount val="6"/>
                <c:pt idx="0">
                  <c:v>49.6</c:v>
                </c:pt>
                <c:pt idx="1">
                  <c:v>39</c:v>
                </c:pt>
                <c:pt idx="2">
                  <c:v>47.8</c:v>
                </c:pt>
                <c:pt idx="3">
                  <c:v>49.6</c:v>
                </c:pt>
                <c:pt idx="4">
                  <c:v>10.5</c:v>
                </c:pt>
                <c:pt idx="5">
                  <c:v>52.2</c:v>
                </c:pt>
              </c:numCache>
            </c:numRef>
          </c:val>
          <c:extLst>
            <c:ext xmlns:c16="http://schemas.microsoft.com/office/drawing/2014/chart" uri="{C3380CC4-5D6E-409C-BE32-E72D297353CC}">
              <c16:uniqueId val="{00000000-3ACF-43B8-A5C5-2DA5FCBBA74E}"/>
            </c:ext>
          </c:extLst>
        </c:ser>
        <c:ser>
          <c:idx val="1"/>
          <c:order val="1"/>
          <c:tx>
            <c:strRef>
              <c:f>'グラフ（児童）全体'!$AI$122</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'グラフ（児童）全体'!$AI$123:$AI$128</c:f>
              <c:numCache>
                <c:formatCode>General</c:formatCode>
                <c:ptCount val="6"/>
                <c:pt idx="0">
                  <c:v>37.700000000000003</c:v>
                </c:pt>
                <c:pt idx="1">
                  <c:v>37.299999999999997</c:v>
                </c:pt>
                <c:pt idx="2">
                  <c:v>33.799999999999997</c:v>
                </c:pt>
                <c:pt idx="3">
                  <c:v>16.7</c:v>
                </c:pt>
                <c:pt idx="4">
                  <c:v>25</c:v>
                </c:pt>
                <c:pt idx="5">
                  <c:v>22.8</c:v>
                </c:pt>
              </c:numCache>
            </c:numRef>
          </c:val>
          <c:extLst>
            <c:ext xmlns:c16="http://schemas.microsoft.com/office/drawing/2014/chart" uri="{C3380CC4-5D6E-409C-BE32-E72D297353CC}">
              <c16:uniqueId val="{00000001-3ACF-43B8-A5C5-2DA5FCBBA74E}"/>
            </c:ext>
          </c:extLst>
        </c:ser>
        <c:ser>
          <c:idx val="2"/>
          <c:order val="2"/>
          <c:tx>
            <c:strRef>
              <c:f>'グラフ（児童）全体'!$AJ$122</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CF-43B8-A5C5-2DA5FCBBA74E}"/>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'グラフ（児童）全体'!$AJ$123:$AJ$128</c:f>
              <c:numCache>
                <c:formatCode>General</c:formatCode>
                <c:ptCount val="6"/>
                <c:pt idx="0">
                  <c:v>7.5</c:v>
                </c:pt>
                <c:pt idx="1">
                  <c:v>14</c:v>
                </c:pt>
                <c:pt idx="2">
                  <c:v>11</c:v>
                </c:pt>
                <c:pt idx="3">
                  <c:v>2.2000000000000002</c:v>
                </c:pt>
                <c:pt idx="4">
                  <c:v>25</c:v>
                </c:pt>
                <c:pt idx="5">
                  <c:v>11.8</c:v>
                </c:pt>
              </c:numCache>
            </c:numRef>
          </c:val>
          <c:extLst>
            <c:ext xmlns:c16="http://schemas.microsoft.com/office/drawing/2014/chart" uri="{C3380CC4-5D6E-409C-BE32-E72D297353CC}">
              <c16:uniqueId val="{00000003-3ACF-43B8-A5C5-2DA5FCBBA74E}"/>
            </c:ext>
          </c:extLst>
        </c:ser>
        <c:ser>
          <c:idx val="3"/>
          <c:order val="3"/>
          <c:tx>
            <c:strRef>
              <c:f>'グラフ（児童）全体'!$AK$122</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'グラフ（児童）全体'!$AK$123:$AK$128</c:f>
              <c:numCache>
                <c:formatCode>General</c:formatCode>
                <c:ptCount val="6"/>
                <c:pt idx="0">
                  <c:v>1.3</c:v>
                </c:pt>
                <c:pt idx="1">
                  <c:v>3.9</c:v>
                </c:pt>
                <c:pt idx="2">
                  <c:v>3.5</c:v>
                </c:pt>
                <c:pt idx="3">
                  <c:v>25</c:v>
                </c:pt>
                <c:pt idx="4">
                  <c:v>23.2</c:v>
                </c:pt>
                <c:pt idx="5">
                  <c:v>7.9</c:v>
                </c:pt>
              </c:numCache>
            </c:numRef>
          </c:val>
          <c:extLst>
            <c:ext xmlns:c16="http://schemas.microsoft.com/office/drawing/2014/chart" uri="{C3380CC4-5D6E-409C-BE32-E72D297353CC}">
              <c16:uniqueId val="{00000004-3ACF-43B8-A5C5-2DA5FCBBA74E}"/>
            </c:ext>
          </c:extLst>
        </c:ser>
        <c:ser>
          <c:idx val="4"/>
          <c:order val="4"/>
          <c:tx>
            <c:strRef>
              <c:f>'グラフ（児童）全体'!$AL$122</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'グラフ（児童）全体'!$AL$123:$AL$128</c:f>
              <c:numCache>
                <c:formatCode>General</c:formatCode>
                <c:ptCount val="6"/>
                <c:pt idx="0">
                  <c:v>3.9</c:v>
                </c:pt>
                <c:pt idx="1">
                  <c:v>5.7</c:v>
                </c:pt>
                <c:pt idx="2">
                  <c:v>3.9</c:v>
                </c:pt>
                <c:pt idx="3">
                  <c:v>6.6</c:v>
                </c:pt>
                <c:pt idx="4">
                  <c:v>16.2</c:v>
                </c:pt>
                <c:pt idx="5">
                  <c:v>5.3</c:v>
                </c:pt>
              </c:numCache>
            </c:numRef>
          </c:val>
          <c:extLst>
            <c:ext xmlns:c16="http://schemas.microsoft.com/office/drawing/2014/chart" uri="{C3380CC4-5D6E-409C-BE32-E72D297353CC}">
              <c16:uniqueId val="{00000005-3ACF-43B8-A5C5-2DA5FCBBA74E}"/>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'グラフ（児童）全体'!$AM$122</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'グラフ（児童）全体'!$AM$123:$AM$128</c:f>
              <c:numCache>
                <c:formatCode>General</c:formatCode>
                <c:ptCount val="6"/>
                <c:pt idx="0">
                  <c:v>1.5890410958904109</c:v>
                </c:pt>
                <c:pt idx="1">
                  <c:v>1.8186046511627907</c:v>
                </c:pt>
                <c:pt idx="2">
                  <c:v>1.6894977168949772</c:v>
                </c:pt>
                <c:pt idx="3">
                  <c:v>2.028169014084507</c:v>
                </c:pt>
                <c:pt idx="4">
                  <c:v>2.7277486910994764</c:v>
                </c:pt>
                <c:pt idx="5">
                  <c:v>1.7407407407407407</c:v>
                </c:pt>
              </c:numCache>
            </c:numRef>
          </c:xVal>
          <c:yVal>
            <c:numRef>
              <c:f>'グラフ（児童）全体'!$T$123:$T$128</c:f>
              <c:numCache>
                <c:formatCode>General</c:formatCode>
                <c:ptCount val="6"/>
                <c:pt idx="0">
                  <c:v>0.83</c:v>
                </c:pt>
                <c:pt idx="1">
                  <c:v>1.5</c:v>
                </c:pt>
                <c:pt idx="2">
                  <c:v>2.17</c:v>
                </c:pt>
                <c:pt idx="3">
                  <c:v>2.84</c:v>
                </c:pt>
                <c:pt idx="4">
                  <c:v>3.51</c:v>
                </c:pt>
                <c:pt idx="5">
                  <c:v>4.18</c:v>
                </c:pt>
              </c:numCache>
            </c:numRef>
          </c:yVal>
          <c:smooth val="0"/>
          <c:extLst>
            <c:ext xmlns:c16="http://schemas.microsoft.com/office/drawing/2014/chart" uri="{C3380CC4-5D6E-409C-BE32-E72D297353CC}">
              <c16:uniqueId val="{00000006-3ACF-43B8-A5C5-2DA5FCBBA74E}"/>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'グラフ（児童）全体'!$M$148</c:f>
          <c:strCache>
            <c:ptCount val="1"/>
            <c:pt idx="0">
              <c:v>7　全般について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2550047721307565"/>
          <c:w val="0.45862258953168045"/>
          <c:h val="0.59396385110952032"/>
        </c:manualLayout>
      </c:layout>
      <c:barChart>
        <c:barDir val="bar"/>
        <c:grouping val="percentStacked"/>
        <c:varyColors val="0"/>
        <c:ser>
          <c:idx val="0"/>
          <c:order val="0"/>
          <c:tx>
            <c:strRef>
              <c:f>'グラフ（児童）全体'!$AH$148</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'グラフ（児童）全体'!$M$149:$M$152</c:f>
              <c:strCache>
                <c:ptCount val="4"/>
                <c:pt idx="0">
                  <c:v>(1)私は、めあてや目標を達成するために、あきらめずに取り組むことができる。</c:v>
                </c:pt>
                <c:pt idx="1">
                  <c:v>(2)私は、自分らしさを大切にし、他の友達の良さを大事にしている。</c:v>
                </c:pt>
                <c:pt idx="2">
                  <c:v>(3)私には、地域にあいさつができる大人がいる。</c:v>
                </c:pt>
                <c:pt idx="3">
                  <c:v>(4)私は、教科「日本語」の授業が好きだ。</c:v>
                </c:pt>
              </c:strCache>
            </c:strRef>
          </c:cat>
          <c:val>
            <c:numRef>
              <c:f>'グラフ（児童）全体'!$AH$149:$AH$152</c:f>
              <c:numCache>
                <c:formatCode>General</c:formatCode>
                <c:ptCount val="4"/>
                <c:pt idx="0">
                  <c:v>32.9</c:v>
                </c:pt>
                <c:pt idx="1">
                  <c:v>47.8</c:v>
                </c:pt>
                <c:pt idx="2">
                  <c:v>55.3</c:v>
                </c:pt>
                <c:pt idx="3">
                  <c:v>14.5</c:v>
                </c:pt>
              </c:numCache>
            </c:numRef>
          </c:val>
          <c:extLst>
            <c:ext xmlns:c16="http://schemas.microsoft.com/office/drawing/2014/chart" uri="{C3380CC4-5D6E-409C-BE32-E72D297353CC}">
              <c16:uniqueId val="{00000000-EBEF-43FA-B10E-2B392E1BC138}"/>
            </c:ext>
          </c:extLst>
        </c:ser>
        <c:ser>
          <c:idx val="1"/>
          <c:order val="1"/>
          <c:tx>
            <c:strRef>
              <c:f>'グラフ（児童）全体'!$AI$148</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'グラフ（児童）全体'!$AI$149:$AI$152</c:f>
              <c:numCache>
                <c:formatCode>General</c:formatCode>
                <c:ptCount val="4"/>
                <c:pt idx="0">
                  <c:v>43.4</c:v>
                </c:pt>
                <c:pt idx="1">
                  <c:v>42.1</c:v>
                </c:pt>
                <c:pt idx="2">
                  <c:v>29.8</c:v>
                </c:pt>
                <c:pt idx="3">
                  <c:v>28.1</c:v>
                </c:pt>
              </c:numCache>
            </c:numRef>
          </c:val>
          <c:extLst>
            <c:ext xmlns:c16="http://schemas.microsoft.com/office/drawing/2014/chart" uri="{C3380CC4-5D6E-409C-BE32-E72D297353CC}">
              <c16:uniqueId val="{00000001-EBEF-43FA-B10E-2B392E1BC138}"/>
            </c:ext>
          </c:extLst>
        </c:ser>
        <c:ser>
          <c:idx val="2"/>
          <c:order val="2"/>
          <c:tx>
            <c:strRef>
              <c:f>'グラフ（児童）全体'!$AJ$148</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EF-43FA-B10E-2B392E1BC138}"/>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'グラフ（児童）全体'!$AJ$149:$AJ$152</c:f>
              <c:numCache>
                <c:formatCode>General</c:formatCode>
                <c:ptCount val="4"/>
                <c:pt idx="0">
                  <c:v>15.4</c:v>
                </c:pt>
                <c:pt idx="1">
                  <c:v>3.1</c:v>
                </c:pt>
                <c:pt idx="2">
                  <c:v>8.8000000000000007</c:v>
                </c:pt>
                <c:pt idx="3">
                  <c:v>33.299999999999997</c:v>
                </c:pt>
              </c:numCache>
            </c:numRef>
          </c:val>
          <c:extLst>
            <c:ext xmlns:c16="http://schemas.microsoft.com/office/drawing/2014/chart" uri="{C3380CC4-5D6E-409C-BE32-E72D297353CC}">
              <c16:uniqueId val="{00000003-EBEF-43FA-B10E-2B392E1BC138}"/>
            </c:ext>
          </c:extLst>
        </c:ser>
        <c:ser>
          <c:idx val="3"/>
          <c:order val="3"/>
          <c:tx>
            <c:strRef>
              <c:f>'グラフ（児童）全体'!$AK$148</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'グラフ（児童）全体'!$AK$149:$AK$152</c:f>
              <c:numCache>
                <c:formatCode>General</c:formatCode>
                <c:ptCount val="4"/>
                <c:pt idx="0">
                  <c:v>3.1</c:v>
                </c:pt>
                <c:pt idx="1">
                  <c:v>1.3</c:v>
                </c:pt>
                <c:pt idx="2">
                  <c:v>0.9</c:v>
                </c:pt>
                <c:pt idx="3">
                  <c:v>16.7</c:v>
                </c:pt>
              </c:numCache>
            </c:numRef>
          </c:val>
          <c:extLst>
            <c:ext xmlns:c16="http://schemas.microsoft.com/office/drawing/2014/chart" uri="{C3380CC4-5D6E-409C-BE32-E72D297353CC}">
              <c16:uniqueId val="{00000004-EBEF-43FA-B10E-2B392E1BC138}"/>
            </c:ext>
          </c:extLst>
        </c:ser>
        <c:ser>
          <c:idx val="4"/>
          <c:order val="4"/>
          <c:tx>
            <c:strRef>
              <c:f>'グラフ（児童）全体'!$AL$148</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'グラフ（児童）全体'!$AL$149:$AL$152</c:f>
              <c:numCache>
                <c:formatCode>General</c:formatCode>
                <c:ptCount val="4"/>
                <c:pt idx="0">
                  <c:v>5.3</c:v>
                </c:pt>
                <c:pt idx="1">
                  <c:v>5.7</c:v>
                </c:pt>
                <c:pt idx="2">
                  <c:v>5.3</c:v>
                </c:pt>
                <c:pt idx="3">
                  <c:v>7.5</c:v>
                </c:pt>
              </c:numCache>
            </c:numRef>
          </c:val>
          <c:extLst>
            <c:ext xmlns:c16="http://schemas.microsoft.com/office/drawing/2014/chart" uri="{C3380CC4-5D6E-409C-BE32-E72D297353CC}">
              <c16:uniqueId val="{00000005-EBEF-43FA-B10E-2B392E1BC138}"/>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'グラフ（児童）全体'!$AM$148</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'グラフ（児童）全体'!$AM$149:$AM$152</c:f>
              <c:numCache>
                <c:formatCode>General</c:formatCode>
                <c:ptCount val="4"/>
                <c:pt idx="0">
                  <c:v>1.8796296296296295</c:v>
                </c:pt>
                <c:pt idx="1">
                  <c:v>1.5534883720930233</c:v>
                </c:pt>
                <c:pt idx="2">
                  <c:v>1.5277777777777777</c:v>
                </c:pt>
                <c:pt idx="3">
                  <c:v>2.5639810426540284</c:v>
                </c:pt>
              </c:numCache>
            </c:numRef>
          </c:xVal>
          <c:yVal>
            <c:numRef>
              <c:f>'グラフ（児童）全体'!$T$149:$T$152</c:f>
              <c:numCache>
                <c:formatCode>General</c:formatCode>
                <c:ptCount val="4"/>
                <c:pt idx="0">
                  <c:v>0.98</c:v>
                </c:pt>
                <c:pt idx="1">
                  <c:v>1.9930000000000001</c:v>
                </c:pt>
                <c:pt idx="2">
                  <c:v>3.0070000000000001</c:v>
                </c:pt>
                <c:pt idx="3">
                  <c:v>4.0199999999999996</c:v>
                </c:pt>
              </c:numCache>
            </c:numRef>
          </c:yVal>
          <c:smooth val="0"/>
          <c:extLst>
            <c:ext xmlns:c16="http://schemas.microsoft.com/office/drawing/2014/chart" uri="{C3380CC4-5D6E-409C-BE32-E72D297353CC}">
              <c16:uniqueId val="{00000006-EBEF-43FA-B10E-2B392E1BC138}"/>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'グラフ（保護者）全体'!$M$7</c:f>
          <c:strCache>
            <c:ptCount val="1"/>
            <c:pt idx="0">
              <c:v>1　学習指導について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2550047721307565"/>
          <c:w val="0.45862258953168045"/>
          <c:h val="0.59396385110952032"/>
        </c:manualLayout>
      </c:layout>
      <c:barChart>
        <c:barDir val="bar"/>
        <c:grouping val="percentStacked"/>
        <c:varyColors val="0"/>
        <c:ser>
          <c:idx val="0"/>
          <c:order val="0"/>
          <c:tx>
            <c:strRef>
              <c:f>'グラフ（保護者）全体'!$AH$7</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'グラフ（保護者）全体'!$M$8:$M$11</c:f>
              <c:strCache>
                <c:ptCount val="4"/>
                <c:pt idx="0">
                  <c:v>(1)本校は、児童が考えることや、課題を解決することを大切にした授業を行っている。</c:v>
                </c:pt>
                <c:pt idx="1">
                  <c:v>(2)本校の教員は、黒板の書き方やプリントなどを工夫して、分かりやすい授業をしている。</c:v>
                </c:pt>
                <c:pt idx="2">
                  <c:v>(3)本校には、児童が考えたことを話し合ったり発表したりする機会がある。</c:v>
                </c:pt>
                <c:pt idx="3">
                  <c:v>(4)本校の教員は、映像やタブレットを工夫し、分かりやすい授業をしている。</c:v>
                </c:pt>
              </c:strCache>
            </c:strRef>
          </c:cat>
          <c:val>
            <c:numRef>
              <c:f>'グラフ（保護者）全体'!$AH$8:$AH$11</c:f>
              <c:numCache>
                <c:formatCode>General</c:formatCode>
                <c:ptCount val="4"/>
                <c:pt idx="0">
                  <c:v>28.4</c:v>
                </c:pt>
                <c:pt idx="1">
                  <c:v>30.1</c:v>
                </c:pt>
                <c:pt idx="2">
                  <c:v>34</c:v>
                </c:pt>
                <c:pt idx="3">
                  <c:v>30.5</c:v>
                </c:pt>
              </c:numCache>
            </c:numRef>
          </c:val>
          <c:extLst>
            <c:ext xmlns:c16="http://schemas.microsoft.com/office/drawing/2014/chart" uri="{C3380CC4-5D6E-409C-BE32-E72D297353CC}">
              <c16:uniqueId val="{00000000-6A59-4001-BA13-E5125FCB8EAB}"/>
            </c:ext>
          </c:extLst>
        </c:ser>
        <c:ser>
          <c:idx val="1"/>
          <c:order val="1"/>
          <c:tx>
            <c:strRef>
              <c:f>'グラフ（保護者）全体'!$AI$7</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'グラフ（保護者）全体'!$AI$8:$AI$11</c:f>
              <c:numCache>
                <c:formatCode>General</c:formatCode>
                <c:ptCount val="4"/>
                <c:pt idx="0">
                  <c:v>53</c:v>
                </c:pt>
                <c:pt idx="1">
                  <c:v>50</c:v>
                </c:pt>
                <c:pt idx="2">
                  <c:v>50.9</c:v>
                </c:pt>
                <c:pt idx="3">
                  <c:v>46.1</c:v>
                </c:pt>
              </c:numCache>
            </c:numRef>
          </c:val>
          <c:extLst>
            <c:ext xmlns:c16="http://schemas.microsoft.com/office/drawing/2014/chart" uri="{C3380CC4-5D6E-409C-BE32-E72D297353CC}">
              <c16:uniqueId val="{00000001-6A59-4001-BA13-E5125FCB8EAB}"/>
            </c:ext>
          </c:extLst>
        </c:ser>
        <c:ser>
          <c:idx val="2"/>
          <c:order val="2"/>
          <c:tx>
            <c:strRef>
              <c:f>'グラフ（保護者）全体'!$AJ$7</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59-4001-BA13-E5125FCB8EAB}"/>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'グラフ（保護者）全体'!$AJ$8:$AJ$11</c:f>
              <c:numCache>
                <c:formatCode>General</c:formatCode>
                <c:ptCount val="4"/>
                <c:pt idx="0">
                  <c:v>8.1999999999999993</c:v>
                </c:pt>
                <c:pt idx="1">
                  <c:v>8.6999999999999993</c:v>
                </c:pt>
                <c:pt idx="2">
                  <c:v>8.6999999999999993</c:v>
                </c:pt>
                <c:pt idx="3">
                  <c:v>9.3000000000000007</c:v>
                </c:pt>
              </c:numCache>
            </c:numRef>
          </c:val>
          <c:extLst>
            <c:ext xmlns:c16="http://schemas.microsoft.com/office/drawing/2014/chart" uri="{C3380CC4-5D6E-409C-BE32-E72D297353CC}">
              <c16:uniqueId val="{00000003-6A59-4001-BA13-E5125FCB8EAB}"/>
            </c:ext>
          </c:extLst>
        </c:ser>
        <c:ser>
          <c:idx val="3"/>
          <c:order val="3"/>
          <c:tx>
            <c:strRef>
              <c:f>'グラフ（保護者）全体'!$AK$7</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'グラフ（保護者）全体'!$AK$8:$AK$11</c:f>
              <c:numCache>
                <c:formatCode>General</c:formatCode>
                <c:ptCount val="4"/>
                <c:pt idx="0">
                  <c:v>1.1000000000000001</c:v>
                </c:pt>
                <c:pt idx="1">
                  <c:v>0.9</c:v>
                </c:pt>
                <c:pt idx="2">
                  <c:v>0.9</c:v>
                </c:pt>
                <c:pt idx="3">
                  <c:v>2.2000000000000002</c:v>
                </c:pt>
              </c:numCache>
            </c:numRef>
          </c:val>
          <c:extLst>
            <c:ext xmlns:c16="http://schemas.microsoft.com/office/drawing/2014/chart" uri="{C3380CC4-5D6E-409C-BE32-E72D297353CC}">
              <c16:uniqueId val="{00000004-6A59-4001-BA13-E5125FCB8EAB}"/>
            </c:ext>
          </c:extLst>
        </c:ser>
        <c:ser>
          <c:idx val="4"/>
          <c:order val="4"/>
          <c:tx>
            <c:strRef>
              <c:f>'グラフ（保護者）全体'!$AL$7</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'グラフ（保護者）全体'!$AL$8:$AL$11</c:f>
              <c:numCache>
                <c:formatCode>General</c:formatCode>
                <c:ptCount val="4"/>
                <c:pt idx="0">
                  <c:v>9.3000000000000007</c:v>
                </c:pt>
                <c:pt idx="1">
                  <c:v>10.4</c:v>
                </c:pt>
                <c:pt idx="2">
                  <c:v>5.6</c:v>
                </c:pt>
                <c:pt idx="3">
                  <c:v>11.9</c:v>
                </c:pt>
              </c:numCache>
            </c:numRef>
          </c:val>
          <c:extLst>
            <c:ext xmlns:c16="http://schemas.microsoft.com/office/drawing/2014/chart" uri="{C3380CC4-5D6E-409C-BE32-E72D297353CC}">
              <c16:uniqueId val="{00000005-6A59-4001-BA13-E5125FCB8EAB}"/>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'グラフ（保護者）全体'!$AM$7</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'グラフ（保護者）全体'!$AM$8:$AM$11</c:f>
              <c:numCache>
                <c:formatCode>General</c:formatCode>
                <c:ptCount val="4"/>
                <c:pt idx="0">
                  <c:v>1.801909307875895</c:v>
                </c:pt>
                <c:pt idx="1">
                  <c:v>1.7801932367149758</c:v>
                </c:pt>
                <c:pt idx="2">
                  <c:v>1.75</c:v>
                </c:pt>
                <c:pt idx="3">
                  <c:v>1.8083538083538084</c:v>
                </c:pt>
              </c:numCache>
            </c:numRef>
          </c:xVal>
          <c:yVal>
            <c:numRef>
              <c:f>'グラフ（保護者）全体'!$T$8:$T$11</c:f>
              <c:numCache>
                <c:formatCode>General</c:formatCode>
                <c:ptCount val="4"/>
                <c:pt idx="0">
                  <c:v>0.98</c:v>
                </c:pt>
                <c:pt idx="1">
                  <c:v>1.9930000000000001</c:v>
                </c:pt>
                <c:pt idx="2">
                  <c:v>3.0070000000000001</c:v>
                </c:pt>
                <c:pt idx="3">
                  <c:v>4.0199999999999996</c:v>
                </c:pt>
              </c:numCache>
            </c:numRef>
          </c:yVal>
          <c:smooth val="0"/>
          <c:extLst>
            <c:ext xmlns:c16="http://schemas.microsoft.com/office/drawing/2014/chart" uri="{C3380CC4-5D6E-409C-BE32-E72D297353CC}">
              <c16:uniqueId val="{00000006-6A59-4001-BA13-E5125FCB8EAB}"/>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'グラフ（保護者）全体'!$M$31</c:f>
          <c:strCache>
            <c:ptCount val="1"/>
            <c:pt idx="0">
              <c:v>2　生活指導について</c:v>
            </c:pt>
          </c:strCache>
        </c:strRef>
      </c:tx>
      <c:overlay val="0"/>
      <c:txPr>
        <a:bodyPr/>
        <a:lstStyle/>
        <a:p>
          <a:pPr>
            <a:defRPr altLang="ja-JP" sz="1400"/>
          </a:pPr>
          <a:endParaRPr lang="ja-JP"/>
        </a:p>
      </c:txPr>
    </c:title>
    <c:autoTitleDeleted val="0"/>
    <c:plotArea>
      <c:layout>
        <c:manualLayout>
          <c:layoutTarget val="inner"/>
          <c:xMode val="edge"/>
          <c:yMode val="edge"/>
          <c:x val="0.47852150712565888"/>
          <c:y val="0.24936417322834645"/>
          <c:w val="0.45862258953168045"/>
          <c:h val="0.55002460629921257"/>
        </c:manualLayout>
      </c:layout>
      <c:barChart>
        <c:barDir val="bar"/>
        <c:grouping val="percentStacked"/>
        <c:varyColors val="0"/>
        <c:ser>
          <c:idx val="0"/>
          <c:order val="0"/>
          <c:tx>
            <c:strRef>
              <c:f>'グラフ（保護者）全体'!$AH$31</c:f>
              <c:strCache>
                <c:ptCount val="1"/>
                <c:pt idx="0">
                  <c:v>A. とても思う</c:v>
                </c:pt>
              </c:strCache>
            </c:strRef>
          </c:tx>
          <c:spPr>
            <a:pattFill prst="dkDnDiag">
              <a:fgClr>
                <a:srgbClr val="0070C0"/>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'グラフ（保護者）全体'!$M$32:$M$33</c:f>
              <c:strCache>
                <c:ptCount val="2"/>
                <c:pt idx="0">
                  <c:v>(1)本校は、学校での過ごし方やルールについて指導している。</c:v>
                </c:pt>
                <c:pt idx="1">
                  <c:v>(2)本校の児童は、教員が指導した学校での過ごし方やルールについて理解している。</c:v>
                </c:pt>
              </c:strCache>
            </c:strRef>
          </c:cat>
          <c:val>
            <c:numRef>
              <c:f>'グラフ（保護者）全体'!$AH$32:$AH$33</c:f>
              <c:numCache>
                <c:formatCode>General</c:formatCode>
                <c:ptCount val="2"/>
                <c:pt idx="0">
                  <c:v>29.9</c:v>
                </c:pt>
                <c:pt idx="1">
                  <c:v>27.5</c:v>
                </c:pt>
              </c:numCache>
            </c:numRef>
          </c:val>
          <c:extLst>
            <c:ext xmlns:c16="http://schemas.microsoft.com/office/drawing/2014/chart" uri="{C3380CC4-5D6E-409C-BE32-E72D297353CC}">
              <c16:uniqueId val="{00000000-76B9-4345-8D87-11E1942B7A62}"/>
            </c:ext>
          </c:extLst>
        </c:ser>
        <c:ser>
          <c:idx val="1"/>
          <c:order val="1"/>
          <c:tx>
            <c:strRef>
              <c:f>'グラフ（保護者）全体'!$AI$31</c:f>
              <c:strCache>
                <c:ptCount val="1"/>
                <c:pt idx="0">
                  <c:v>B. 思う</c:v>
                </c:pt>
              </c:strCache>
            </c:strRef>
          </c:tx>
          <c:spPr>
            <a:pattFill prst="pct90">
              <a:fgClr>
                <a:schemeClr val="accent2"/>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'グラフ（保護者）全体'!$AI$32:$AI$33</c:f>
              <c:numCache>
                <c:formatCode>General</c:formatCode>
                <c:ptCount val="2"/>
                <c:pt idx="0">
                  <c:v>53.9</c:v>
                </c:pt>
                <c:pt idx="1">
                  <c:v>53.9</c:v>
                </c:pt>
              </c:numCache>
            </c:numRef>
          </c:val>
          <c:extLst>
            <c:ext xmlns:c16="http://schemas.microsoft.com/office/drawing/2014/chart" uri="{C3380CC4-5D6E-409C-BE32-E72D297353CC}">
              <c16:uniqueId val="{00000001-76B9-4345-8D87-11E1942B7A62}"/>
            </c:ext>
          </c:extLst>
        </c:ser>
        <c:ser>
          <c:idx val="2"/>
          <c:order val="2"/>
          <c:tx>
            <c:strRef>
              <c:f>'グラフ（保護者）全体'!$AJ$31</c:f>
              <c:strCache>
                <c:ptCount val="1"/>
                <c:pt idx="0">
                  <c:v>C. あまり思わない</c:v>
                </c:pt>
              </c:strCache>
            </c:strRef>
          </c:tx>
          <c:spPr>
            <a:pattFill prst="pct70">
              <a:fgClr>
                <a:srgbClr val="92D050"/>
              </a:fgClr>
              <a:bgClr>
                <a:schemeClr val="bg1"/>
              </a:bgClr>
            </a:pattFill>
            <a:ln>
              <a:noFill/>
            </a:ln>
            <a:effectLst/>
          </c:spPr>
          <c:invertIfNegative val="0"/>
          <c:dLbls>
            <c:dLbl>
              <c:idx val="0"/>
              <c:layout>
                <c:manualLayout>
                  <c:x val="-6.635236659386483E-3"/>
                  <c:y val="3.75034137876280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B9-4345-8D87-11E1942B7A62}"/>
                </c:ext>
              </c:extLst>
            </c:dLbl>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'グラフ（保護者）全体'!$AJ$32:$AJ$33</c:f>
              <c:numCache>
                <c:formatCode>General</c:formatCode>
                <c:ptCount val="2"/>
                <c:pt idx="0">
                  <c:v>7.4</c:v>
                </c:pt>
                <c:pt idx="1">
                  <c:v>9.5</c:v>
                </c:pt>
              </c:numCache>
            </c:numRef>
          </c:val>
          <c:extLst>
            <c:ext xmlns:c16="http://schemas.microsoft.com/office/drawing/2014/chart" uri="{C3380CC4-5D6E-409C-BE32-E72D297353CC}">
              <c16:uniqueId val="{00000003-76B9-4345-8D87-11E1942B7A62}"/>
            </c:ext>
          </c:extLst>
        </c:ser>
        <c:ser>
          <c:idx val="3"/>
          <c:order val="3"/>
          <c:tx>
            <c:strRef>
              <c:f>'グラフ（保護者）全体'!$AK$31</c:f>
              <c:strCache>
                <c:ptCount val="1"/>
                <c:pt idx="0">
                  <c:v>D. 思わない</c:v>
                </c:pt>
              </c:strCache>
            </c:strRef>
          </c:tx>
          <c:spPr>
            <a:pattFill prst="pct50">
              <a:fgClr>
                <a:schemeClr val="accent4"/>
              </a:fgClr>
              <a:bgClr>
                <a:schemeClr val="bg1"/>
              </a:bgClr>
            </a:pattFill>
            <a:ln>
              <a:noFill/>
            </a:ln>
            <a:effectLst/>
          </c:spPr>
          <c:invertIfNegative val="0"/>
          <c:dLbls>
            <c:numFmt formatCode="#,##0.0;\-#,##0.0;" sourceLinked="0"/>
            <c:spPr>
              <a:noFill/>
              <a:ln>
                <a:noFill/>
              </a:ln>
              <a:effectLst/>
            </c:spPr>
            <c:txPr>
              <a:bodyPr rot="0" vert="horz"/>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'グラフ（保護者）全体'!$AK$32:$AK$33</c:f>
              <c:numCache>
                <c:formatCode>General</c:formatCode>
                <c:ptCount val="2"/>
                <c:pt idx="0">
                  <c:v>1.5</c:v>
                </c:pt>
                <c:pt idx="1">
                  <c:v>1.7</c:v>
                </c:pt>
              </c:numCache>
            </c:numRef>
          </c:val>
          <c:extLst>
            <c:ext xmlns:c16="http://schemas.microsoft.com/office/drawing/2014/chart" uri="{C3380CC4-5D6E-409C-BE32-E72D297353CC}">
              <c16:uniqueId val="{00000004-76B9-4345-8D87-11E1942B7A62}"/>
            </c:ext>
          </c:extLst>
        </c:ser>
        <c:ser>
          <c:idx val="4"/>
          <c:order val="4"/>
          <c:tx>
            <c:strRef>
              <c:f>'グラフ（保護者）全体'!$AL$31</c:f>
              <c:strCache>
                <c:ptCount val="1"/>
                <c:pt idx="0">
                  <c:v>E. 分からない</c:v>
                </c:pt>
              </c:strCache>
            </c:strRef>
          </c:tx>
          <c:spPr>
            <a:pattFill prst="ltUpDiag">
              <a:fgClr>
                <a:schemeClr val="accent5"/>
              </a:fgClr>
              <a:bgClr>
                <a:schemeClr val="bg1"/>
              </a:bgClr>
            </a:pattFill>
            <a:ln>
              <a:noFill/>
            </a:ln>
            <a:effectLst/>
          </c:spPr>
          <c:invertIfNegative val="0"/>
          <c:dLbls>
            <c:numFmt formatCode="#,##0.0;\-#,##0.0;" sourceLinked="0"/>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'グラフ（児童）全体'!$M$8:$M$12</c:f>
              <c:strCache>
                <c:ptCount val="5"/>
                <c:pt idx="0">
                  <c:v>(1)学ぶことが楽しい</c:v>
                </c:pt>
                <c:pt idx="1">
                  <c:v>(2)先生は、課題（めあて）について、自分で考えたり、友達と考えたりする時間を授業の中でとっている。</c:v>
                </c:pt>
                <c:pt idx="2">
                  <c:v>(3)先生は、黒板の書き方やプリントなどを工夫して、分かりやすい授業をしている。</c:v>
                </c:pt>
                <c:pt idx="3">
                  <c:v>(4)授業では、考えたことを話し合ったり発表し合ったりする機会がある。</c:v>
                </c:pt>
                <c:pt idx="4">
                  <c:v>(5)先生は、映像やタブレットを工夫し、分かりやすい授業をしている。</c:v>
                </c:pt>
              </c:strCache>
            </c:strRef>
          </c:cat>
          <c:val>
            <c:numRef>
              <c:f>'グラフ（保護者）全体'!$AL$32:$AL$33</c:f>
              <c:numCache>
                <c:formatCode>General</c:formatCode>
                <c:ptCount val="2"/>
                <c:pt idx="0">
                  <c:v>7.4</c:v>
                </c:pt>
                <c:pt idx="1">
                  <c:v>7.4</c:v>
                </c:pt>
              </c:numCache>
            </c:numRef>
          </c:val>
          <c:extLst>
            <c:ext xmlns:c16="http://schemas.microsoft.com/office/drawing/2014/chart" uri="{C3380CC4-5D6E-409C-BE32-E72D297353CC}">
              <c16:uniqueId val="{00000005-76B9-4345-8D87-11E1942B7A62}"/>
            </c:ext>
          </c:extLst>
        </c:ser>
        <c:dLbls>
          <c:showLegendKey val="0"/>
          <c:showVal val="0"/>
          <c:showCatName val="0"/>
          <c:showSerName val="0"/>
          <c:showPercent val="0"/>
          <c:showBubbleSize val="0"/>
        </c:dLbls>
        <c:gapWidth val="150"/>
        <c:overlap val="100"/>
        <c:axId val="570902688"/>
        <c:axId val="1"/>
      </c:barChart>
      <c:scatterChart>
        <c:scatterStyle val="smoothMarker"/>
        <c:varyColors val="0"/>
        <c:ser>
          <c:idx val="5"/>
          <c:order val="5"/>
          <c:tx>
            <c:strRef>
              <c:f>'グラフ（保護者）全体'!$AM$31</c:f>
              <c:strCache>
                <c:ptCount val="1"/>
                <c:pt idx="0">
                  <c:v>平均</c:v>
                </c:pt>
              </c:strCache>
            </c:strRef>
          </c:tx>
          <c:spPr>
            <a:ln w="12700">
              <a:solidFill>
                <a:schemeClr val="accent6"/>
              </a:solidFill>
            </a:ln>
            <a:effectLst/>
          </c:spPr>
          <c:marker>
            <c:symbol val="circle"/>
            <c:size val="6"/>
            <c:spPr>
              <a:solidFill>
                <a:schemeClr val="accent6"/>
              </a:solidFill>
              <a:ln>
                <a:solidFill>
                  <a:schemeClr val="accent6"/>
                </a:solidFill>
              </a:ln>
            </c:spPr>
          </c:marker>
          <c:xVal>
            <c:numRef>
              <c:f>'グラフ（保護者）全体'!$AM$32:$AM$33</c:f>
              <c:numCache>
                <c:formatCode>General</c:formatCode>
                <c:ptCount val="2"/>
                <c:pt idx="0">
                  <c:v>1.7897196261682242</c:v>
                </c:pt>
                <c:pt idx="1">
                  <c:v>1.8434579439252337</c:v>
                </c:pt>
              </c:numCache>
            </c:numRef>
          </c:xVal>
          <c:yVal>
            <c:numRef>
              <c:f>'グラフ（保護者）全体'!$T$32:$T$33</c:f>
              <c:numCache>
                <c:formatCode>General</c:formatCode>
                <c:ptCount val="2"/>
                <c:pt idx="0">
                  <c:v>1.5</c:v>
                </c:pt>
                <c:pt idx="1">
                  <c:v>3.5</c:v>
                </c:pt>
              </c:numCache>
            </c:numRef>
          </c:yVal>
          <c:smooth val="0"/>
          <c:extLst>
            <c:ext xmlns:c16="http://schemas.microsoft.com/office/drawing/2014/chart" uri="{C3380CC4-5D6E-409C-BE32-E72D297353CC}">
              <c16:uniqueId val="{00000006-76B9-4345-8D87-11E1942B7A62}"/>
            </c:ext>
          </c:extLst>
        </c:ser>
        <c:dLbls>
          <c:showLegendKey val="0"/>
          <c:showVal val="0"/>
          <c:showCatName val="0"/>
          <c:showSerName val="0"/>
          <c:showPercent val="0"/>
          <c:showBubbleSize val="0"/>
        </c:dLbls>
        <c:axId val="685795768"/>
        <c:axId val="687280944"/>
      </c:scatterChart>
      <c:catAx>
        <c:axId val="570902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00">
                <a:latin typeface="+mn-lt"/>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a:noFill/>
          </a:ln>
          <a:effectLst/>
        </c:spPr>
        <c:txPr>
          <a:bodyPr rot="-60000000" vert="horz"/>
          <a:lstStyle/>
          <a:p>
            <a:pPr>
              <a:defRPr sz="900"/>
            </a:pPr>
            <a:endParaRPr lang="ja-JP"/>
          </a:p>
        </c:txPr>
        <c:crossAx val="570902688"/>
        <c:crosses val="max"/>
        <c:crossBetween val="between"/>
      </c:valAx>
      <c:valAx>
        <c:axId val="687280944"/>
        <c:scaling>
          <c:orientation val="maxMin"/>
          <c:max val="4.5"/>
          <c:min val="0.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ja-JP"/>
          </a:p>
        </c:txPr>
        <c:crossAx val="685795768"/>
        <c:crosses val="max"/>
        <c:crossBetween val="midCat"/>
      </c:valAx>
      <c:valAx>
        <c:axId val="685795768"/>
        <c:scaling>
          <c:orientation val="minMax"/>
          <c:max val="4"/>
          <c:min val="1"/>
        </c:scaling>
        <c:delete val="0"/>
        <c:axPos val="b"/>
        <c:numFmt formatCode="0.0_ " sourceLinked="0"/>
        <c:majorTickMark val="out"/>
        <c:minorTickMark val="none"/>
        <c:tickLblPos val="high"/>
        <c:crossAx val="687280944"/>
        <c:crosses val="max"/>
        <c:crossBetween val="midCat"/>
        <c:majorUnit val="0.5"/>
      </c:valAx>
      <c:spPr>
        <a:noFill/>
        <a:ln w="25400">
          <a:noFill/>
        </a:ln>
      </c:spPr>
    </c:plotArea>
    <c:legend>
      <c:legendPos val="b"/>
      <c:overlay val="0"/>
      <c:spPr>
        <a:noFill/>
        <a:ln>
          <a:noFill/>
        </a:ln>
        <a:effectLst/>
      </c:spPr>
      <c:txPr>
        <a:bodyPr rot="0" vert="horz"/>
        <a:lstStyle/>
        <a:p>
          <a:pPr>
            <a:defRPr sz="7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latin typeface="Calibri" panose="020F0502020204030204" pitchFamily="34" charset="0"/>
          <a:ea typeface="Calibri" panose="020F0502020204030204" pitchFamily="34" charset="0"/>
        </a:defRPr>
      </a:pPr>
      <a:endParaRPr lang="ja-JP"/>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2.xml"/><Relationship Id="rId7" Type="http://schemas.openxmlformats.org/officeDocument/2006/relationships/chart" Target="../charts/chart26.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200024</xdr:colOff>
      <xdr:row>1</xdr:row>
      <xdr:rowOff>0</xdr:rowOff>
    </xdr:from>
    <xdr:to>
      <xdr:col>9</xdr:col>
      <xdr:colOff>685799</xdr:colOff>
      <xdr:row>24</xdr:row>
      <xdr:rowOff>0</xdr:rowOff>
    </xdr:to>
    <xdr:graphicFrame macro="">
      <xdr:nvGraphicFramePr>
        <xdr:cNvPr id="23" name="グラフ 1">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200024</xdr:colOff>
      <xdr:row>26</xdr:row>
      <xdr:rowOff>0</xdr:rowOff>
    </xdr:from>
    <xdr:to>
      <xdr:col>9</xdr:col>
      <xdr:colOff>685799</xdr:colOff>
      <xdr:row>47</xdr:row>
      <xdr:rowOff>0</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200024</xdr:colOff>
      <xdr:row>49</xdr:row>
      <xdr:rowOff>0</xdr:rowOff>
    </xdr:from>
    <xdr:to>
      <xdr:col>9</xdr:col>
      <xdr:colOff>685799</xdr:colOff>
      <xdr:row>70</xdr:row>
      <xdr:rowOff>0</xdr:rowOff>
    </xdr:to>
    <xdr:graphicFrame macro="">
      <xdr:nvGraphicFramePr>
        <xdr:cNvPr id="4" name="グラフ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200024</xdr:colOff>
      <xdr:row>72</xdr:row>
      <xdr:rowOff>0</xdr:rowOff>
    </xdr:from>
    <xdr:to>
      <xdr:col>9</xdr:col>
      <xdr:colOff>685799</xdr:colOff>
      <xdr:row>92</xdr:row>
      <xdr:rowOff>0</xdr:rowOff>
    </xdr:to>
    <xdr:graphicFrame macro="">
      <xdr:nvGraphicFramePr>
        <xdr:cNvPr id="5" name="グラフ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200024</xdr:colOff>
      <xdr:row>94</xdr:row>
      <xdr:rowOff>0</xdr:rowOff>
    </xdr:from>
    <xdr:to>
      <xdr:col>9</xdr:col>
      <xdr:colOff>685799</xdr:colOff>
      <xdr:row>114</xdr:row>
      <xdr:rowOff>0</xdr:rowOff>
    </xdr:to>
    <xdr:graphicFrame macro="">
      <xdr:nvGraphicFramePr>
        <xdr:cNvPr id="6" name="グラフ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200024</xdr:colOff>
      <xdr:row>116</xdr:row>
      <xdr:rowOff>0</xdr:rowOff>
    </xdr:from>
    <xdr:to>
      <xdr:col>9</xdr:col>
      <xdr:colOff>685799</xdr:colOff>
      <xdr:row>140</xdr:row>
      <xdr:rowOff>0</xdr:rowOff>
    </xdr:to>
    <xdr:graphicFrame macro="">
      <xdr:nvGraphicFramePr>
        <xdr:cNvPr id="7" name="グラフ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200024</xdr:colOff>
      <xdr:row>142</xdr:row>
      <xdr:rowOff>0</xdr:rowOff>
    </xdr:from>
    <xdr:to>
      <xdr:col>9</xdr:col>
      <xdr:colOff>685799</xdr:colOff>
      <xdr:row>164</xdr:row>
      <xdr:rowOff>0</xdr:rowOff>
    </xdr:to>
    <xdr:graphicFrame macro="">
      <xdr:nvGraphicFramePr>
        <xdr:cNvPr id="8" name="グラフ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200024</xdr:colOff>
      <xdr:row>1</xdr:row>
      <xdr:rowOff>0</xdr:rowOff>
    </xdr:from>
    <xdr:to>
      <xdr:col>9</xdr:col>
      <xdr:colOff>685799</xdr:colOff>
      <xdr:row>23</xdr:row>
      <xdr:rowOff>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200024</xdr:colOff>
      <xdr:row>25</xdr:row>
      <xdr:rowOff>0</xdr:rowOff>
    </xdr:from>
    <xdr:to>
      <xdr:col>9</xdr:col>
      <xdr:colOff>685799</xdr:colOff>
      <xdr:row>45</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200024</xdr:colOff>
      <xdr:row>47</xdr:row>
      <xdr:rowOff>0</xdr:rowOff>
    </xdr:from>
    <xdr:to>
      <xdr:col>9</xdr:col>
      <xdr:colOff>685799</xdr:colOff>
      <xdr:row>68</xdr:row>
      <xdr:rowOff>0</xdr:rowOff>
    </xdr:to>
    <xdr:graphicFrame macro="">
      <xdr:nvGraphicFramePr>
        <xdr:cNvPr id="4" name="グラフ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200024</xdr:colOff>
      <xdr:row>70</xdr:row>
      <xdr:rowOff>0</xdr:rowOff>
    </xdr:from>
    <xdr:to>
      <xdr:col>9</xdr:col>
      <xdr:colOff>685799</xdr:colOff>
      <xdr:row>90</xdr:row>
      <xdr:rowOff>0</xdr:rowOff>
    </xdr:to>
    <xdr:graphicFrame macro="">
      <xdr:nvGraphicFramePr>
        <xdr:cNvPr id="5" name="グラフ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200024</xdr:colOff>
      <xdr:row>92</xdr:row>
      <xdr:rowOff>0</xdr:rowOff>
    </xdr:from>
    <xdr:to>
      <xdr:col>9</xdr:col>
      <xdr:colOff>685799</xdr:colOff>
      <xdr:row>112</xdr:row>
      <xdr:rowOff>0</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200024</xdr:colOff>
      <xdr:row>114</xdr:row>
      <xdr:rowOff>0</xdr:rowOff>
    </xdr:from>
    <xdr:to>
      <xdr:col>9</xdr:col>
      <xdr:colOff>685799</xdr:colOff>
      <xdr:row>138</xdr:row>
      <xdr:rowOff>0</xdr:rowOff>
    </xdr:to>
    <xdr:graphicFrame macro="">
      <xdr:nvGraphicFramePr>
        <xdr:cNvPr id="7" name="グラフ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200024</xdr:colOff>
      <xdr:row>140</xdr:row>
      <xdr:rowOff>0</xdr:rowOff>
    </xdr:from>
    <xdr:to>
      <xdr:col>9</xdr:col>
      <xdr:colOff>685799</xdr:colOff>
      <xdr:row>160</xdr:row>
      <xdr:rowOff>0</xdr:rowOff>
    </xdr:to>
    <xdr:graphicFrame macro="">
      <xdr:nvGraphicFramePr>
        <xdr:cNvPr id="8" name="グラフ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200024</xdr:colOff>
      <xdr:row>162</xdr:row>
      <xdr:rowOff>0</xdr:rowOff>
    </xdr:from>
    <xdr:to>
      <xdr:col>9</xdr:col>
      <xdr:colOff>685799</xdr:colOff>
      <xdr:row>182</xdr:row>
      <xdr:rowOff>0</xdr:rowOff>
    </xdr:to>
    <xdr:graphicFrame macro="">
      <xdr:nvGraphicFramePr>
        <xdr:cNvPr id="9" name="グラフ 8">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200024</xdr:colOff>
      <xdr:row>184</xdr:row>
      <xdr:rowOff>0</xdr:rowOff>
    </xdr:from>
    <xdr:to>
      <xdr:col>9</xdr:col>
      <xdr:colOff>685799</xdr:colOff>
      <xdr:row>204</xdr:row>
      <xdr:rowOff>0</xdr:rowOff>
    </xdr:to>
    <xdr:graphicFrame macro="">
      <xdr:nvGraphicFramePr>
        <xdr:cNvPr id="10" name="グラフ 9">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200024</xdr:colOff>
      <xdr:row>206</xdr:row>
      <xdr:rowOff>0</xdr:rowOff>
    </xdr:from>
    <xdr:to>
      <xdr:col>9</xdr:col>
      <xdr:colOff>685799</xdr:colOff>
      <xdr:row>227</xdr:row>
      <xdr:rowOff>0</xdr:rowOff>
    </xdr:to>
    <xdr:graphicFrame macro="">
      <xdr:nvGraphicFramePr>
        <xdr:cNvPr id="11" name="グラフ 10">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200024</xdr:colOff>
      <xdr:row>229</xdr:row>
      <xdr:rowOff>0</xdr:rowOff>
    </xdr:from>
    <xdr:to>
      <xdr:col>9</xdr:col>
      <xdr:colOff>685799</xdr:colOff>
      <xdr:row>250</xdr:row>
      <xdr:rowOff>0</xdr:rowOff>
    </xdr:to>
    <xdr:graphicFrame macro="">
      <xdr:nvGraphicFramePr>
        <xdr:cNvPr id="12" name="グラフ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200024</xdr:colOff>
      <xdr:row>252</xdr:row>
      <xdr:rowOff>0</xdr:rowOff>
    </xdr:from>
    <xdr:to>
      <xdr:col>9</xdr:col>
      <xdr:colOff>685799</xdr:colOff>
      <xdr:row>281</xdr:row>
      <xdr:rowOff>0</xdr:rowOff>
    </xdr:to>
    <xdr:graphicFrame macro="">
      <xdr:nvGraphicFramePr>
        <xdr:cNvPr id="13" name="グラフ 12">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200024</xdr:colOff>
      <xdr:row>1</xdr:row>
      <xdr:rowOff>0</xdr:rowOff>
    </xdr:from>
    <xdr:to>
      <xdr:col>9</xdr:col>
      <xdr:colOff>685799</xdr:colOff>
      <xdr:row>20</xdr:row>
      <xdr:rowOff>0</xdr:rowOff>
    </xdr:to>
    <xdr:graphicFrame macro="">
      <xdr:nvGraphicFramePr>
        <xdr:cNvPr id="2" name="グラフ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200024</xdr:colOff>
      <xdr:row>22</xdr:row>
      <xdr:rowOff>0</xdr:rowOff>
    </xdr:from>
    <xdr:to>
      <xdr:col>9</xdr:col>
      <xdr:colOff>685799</xdr:colOff>
      <xdr:row>42</xdr:row>
      <xdr:rowOff>0</xdr:rowOff>
    </xdr:to>
    <xdr:graphicFrame macro="">
      <xdr:nvGraphicFramePr>
        <xdr:cNvPr id="3" name="グラフ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200024</xdr:colOff>
      <xdr:row>44</xdr:row>
      <xdr:rowOff>0</xdr:rowOff>
    </xdr:from>
    <xdr:to>
      <xdr:col>9</xdr:col>
      <xdr:colOff>685799</xdr:colOff>
      <xdr:row>64</xdr:row>
      <xdr:rowOff>0</xdr:rowOff>
    </xdr:to>
    <xdr:graphicFrame macro="">
      <xdr:nvGraphicFramePr>
        <xdr:cNvPr id="4" name="グラフ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200024</xdr:colOff>
      <xdr:row>66</xdr:row>
      <xdr:rowOff>0</xdr:rowOff>
    </xdr:from>
    <xdr:to>
      <xdr:col>9</xdr:col>
      <xdr:colOff>685799</xdr:colOff>
      <xdr:row>85</xdr:row>
      <xdr:rowOff>0</xdr:rowOff>
    </xdr:to>
    <xdr:graphicFrame macro="">
      <xdr:nvGraphicFramePr>
        <xdr:cNvPr id="5" name="グラフ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200024</xdr:colOff>
      <xdr:row>87</xdr:row>
      <xdr:rowOff>0</xdr:rowOff>
    </xdr:from>
    <xdr:to>
      <xdr:col>9</xdr:col>
      <xdr:colOff>685799</xdr:colOff>
      <xdr:row>106</xdr:row>
      <xdr:rowOff>0</xdr:rowOff>
    </xdr:to>
    <xdr:graphicFrame macro="">
      <xdr:nvGraphicFramePr>
        <xdr:cNvPr id="6" name="グラフ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200024</xdr:colOff>
      <xdr:row>108</xdr:row>
      <xdr:rowOff>0</xdr:rowOff>
    </xdr:from>
    <xdr:to>
      <xdr:col>9</xdr:col>
      <xdr:colOff>685799</xdr:colOff>
      <xdr:row>128</xdr:row>
      <xdr:rowOff>0</xdr:rowOff>
    </xdr:to>
    <xdr:graphicFrame macro="">
      <xdr:nvGraphicFramePr>
        <xdr:cNvPr id="7" name="グラフ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200024</xdr:colOff>
      <xdr:row>130</xdr:row>
      <xdr:rowOff>0</xdr:rowOff>
    </xdr:from>
    <xdr:to>
      <xdr:col>9</xdr:col>
      <xdr:colOff>685799</xdr:colOff>
      <xdr:row>151</xdr:row>
      <xdr:rowOff>0</xdr:rowOff>
    </xdr:to>
    <xdr:graphicFrame macro="">
      <xdr:nvGraphicFramePr>
        <xdr:cNvPr id="8" name="グラフ 7">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200024</xdr:colOff>
      <xdr:row>1</xdr:row>
      <xdr:rowOff>0</xdr:rowOff>
    </xdr:from>
    <xdr:to>
      <xdr:col>9</xdr:col>
      <xdr:colOff>685799</xdr:colOff>
      <xdr:row>24</xdr:row>
      <xdr:rowOff>0</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200024</xdr:colOff>
      <xdr:row>26</xdr:row>
      <xdr:rowOff>0</xdr:rowOff>
    </xdr:from>
    <xdr:to>
      <xdr:col>9</xdr:col>
      <xdr:colOff>685799</xdr:colOff>
      <xdr:row>49</xdr:row>
      <xdr:rowOff>0</xdr:rowOff>
    </xdr:to>
    <xdr:graphicFrame macro="">
      <xdr:nvGraphicFramePr>
        <xdr:cNvPr id="3" name="グラフ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200024</xdr:colOff>
      <xdr:row>51</xdr:row>
      <xdr:rowOff>0</xdr:rowOff>
    </xdr:from>
    <xdr:to>
      <xdr:col>9</xdr:col>
      <xdr:colOff>685799</xdr:colOff>
      <xdr:row>74</xdr:row>
      <xdr:rowOff>0</xdr:rowOff>
    </xdr:to>
    <xdr:graphicFrame macro="">
      <xdr:nvGraphicFramePr>
        <xdr:cNvPr id="4" name="グラフ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200024</xdr:colOff>
      <xdr:row>1</xdr:row>
      <xdr:rowOff>0</xdr:rowOff>
    </xdr:from>
    <xdr:to>
      <xdr:col>9</xdr:col>
      <xdr:colOff>685799</xdr:colOff>
      <xdr:row>24</xdr:row>
      <xdr:rowOff>0</xdr:rowOff>
    </xdr:to>
    <xdr:graphicFrame macro="">
      <xdr:nvGraphicFramePr>
        <xdr:cNvPr id="2" name="グラフ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200024</xdr:colOff>
      <xdr:row>26</xdr:row>
      <xdr:rowOff>0</xdr:rowOff>
    </xdr:from>
    <xdr:to>
      <xdr:col>9</xdr:col>
      <xdr:colOff>685799</xdr:colOff>
      <xdr:row>49</xdr:row>
      <xdr:rowOff>0</xdr:rowOff>
    </xdr:to>
    <xdr:graphicFrame macro="">
      <xdr:nvGraphicFramePr>
        <xdr:cNvPr id="3" name="グラフ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200024</xdr:colOff>
      <xdr:row>51</xdr:row>
      <xdr:rowOff>0</xdr:rowOff>
    </xdr:from>
    <xdr:to>
      <xdr:col>9</xdr:col>
      <xdr:colOff>685799</xdr:colOff>
      <xdr:row>74</xdr:row>
      <xdr:rowOff>0</xdr:rowOff>
    </xdr:to>
    <xdr:graphicFrame macro="">
      <xdr:nvGraphicFramePr>
        <xdr:cNvPr id="4" name="グラフ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200024</xdr:colOff>
      <xdr:row>1</xdr:row>
      <xdr:rowOff>0</xdr:rowOff>
    </xdr:from>
    <xdr:to>
      <xdr:col>9</xdr:col>
      <xdr:colOff>685799</xdr:colOff>
      <xdr:row>24</xdr:row>
      <xdr:rowOff>0</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200024</xdr:colOff>
      <xdr:row>26</xdr:row>
      <xdr:rowOff>0</xdr:rowOff>
    </xdr:from>
    <xdr:to>
      <xdr:col>9</xdr:col>
      <xdr:colOff>685799</xdr:colOff>
      <xdr:row>49</xdr:row>
      <xdr:rowOff>0</xdr:rowOff>
    </xdr:to>
    <xdr:graphicFrame macro="">
      <xdr:nvGraphicFramePr>
        <xdr:cNvPr id="3" name="グラフ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200024</xdr:colOff>
      <xdr:row>51</xdr:row>
      <xdr:rowOff>0</xdr:rowOff>
    </xdr:from>
    <xdr:to>
      <xdr:col>9</xdr:col>
      <xdr:colOff>685799</xdr:colOff>
      <xdr:row>74</xdr:row>
      <xdr:rowOff>0</xdr:rowOff>
    </xdr:to>
    <xdr:graphicFrame macro="">
      <xdr:nvGraphicFramePr>
        <xdr:cNvPr id="4" name="グラフ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M6:AQ152"/>
  <sheetViews>
    <sheetView view="pageBreakPreview" topLeftCell="A14" zoomScaleNormal="100" zoomScaleSheetLayoutView="100" workbookViewId="0"/>
  </sheetViews>
  <sheetFormatPr defaultColWidth="8.99609375" defaultRowHeight="12" x14ac:dyDescent="0.1"/>
  <cols>
    <col min="1" max="1" width="2.58984375" style="1" customWidth="1"/>
    <col min="2" max="2" width="8.99609375" style="1"/>
    <col min="3" max="3" width="9.1328125" style="1" bestFit="1" customWidth="1"/>
    <col min="4" max="5" width="8.99609375" style="1"/>
    <col min="6" max="6" width="9.1328125" style="1" bestFit="1" customWidth="1"/>
    <col min="7" max="8" width="8.99609375" style="1"/>
    <col min="9" max="9" width="9.1328125" style="1" bestFit="1" customWidth="1"/>
    <col min="10" max="10" width="8.99609375" style="1"/>
    <col min="11" max="11" width="2.58984375" style="1" customWidth="1"/>
    <col min="12" max="12" width="4.49609375" style="1" customWidth="1"/>
    <col min="13" max="13" width="50.58984375" style="1" customWidth="1"/>
    <col min="14" max="18" width="5.58984375" style="1" customWidth="1"/>
    <col min="19" max="19" width="8.58984375" style="1" customWidth="1"/>
    <col min="20" max="20" width="0.1328125" style="1" customWidth="1"/>
    <col min="21" max="26" width="5.58984375" style="1" customWidth="1"/>
    <col min="27" max="31" width="8.58984375" style="1" customWidth="1"/>
    <col min="32" max="33" width="5.58984375" style="1" customWidth="1"/>
    <col min="34" max="39" width="8.58984375" style="1" customWidth="1"/>
    <col min="40" max="40" width="5.58984375" style="1" customWidth="1"/>
    <col min="41" max="43" width="8.58984375" style="1" customWidth="1"/>
    <col min="44" max="16384" width="8.99609375" style="1"/>
  </cols>
  <sheetData>
    <row r="6" spans="13:43" x14ac:dyDescent="0.1">
      <c r="M6" s="3"/>
      <c r="N6" s="6" t="s">
        <v>0</v>
      </c>
      <c r="O6" s="6" t="s">
        <v>1</v>
      </c>
      <c r="P6" s="6" t="s">
        <v>2</v>
      </c>
      <c r="Q6" s="6" t="s">
        <v>3</v>
      </c>
      <c r="R6" s="6" t="s">
        <v>4</v>
      </c>
      <c r="S6" s="3"/>
      <c r="T6" s="2"/>
      <c r="U6" s="3"/>
      <c r="V6" s="3"/>
      <c r="W6" s="3"/>
      <c r="X6" s="3"/>
      <c r="Y6" s="3"/>
      <c r="Z6" s="3"/>
      <c r="AA6" s="6" t="s">
        <v>5</v>
      </c>
      <c r="AB6" s="6" t="s">
        <v>6</v>
      </c>
      <c r="AC6" s="6" t="s">
        <v>7</v>
      </c>
      <c r="AD6" s="6" t="s">
        <v>8</v>
      </c>
      <c r="AE6" s="6" t="s">
        <v>9</v>
      </c>
      <c r="AF6" s="3"/>
      <c r="AG6" s="3"/>
      <c r="AH6" s="6" t="s">
        <v>5</v>
      </c>
      <c r="AI6" s="6" t="s">
        <v>6</v>
      </c>
      <c r="AJ6" s="6" t="s">
        <v>7</v>
      </c>
      <c r="AK6" s="6" t="s">
        <v>8</v>
      </c>
      <c r="AL6" s="6" t="s">
        <v>9</v>
      </c>
      <c r="AM6" s="3"/>
      <c r="AN6" s="3"/>
      <c r="AO6" s="3"/>
      <c r="AP6" s="3"/>
      <c r="AQ6" s="3"/>
    </row>
    <row r="7" spans="13:43" x14ac:dyDescent="0.1">
      <c r="M7" s="1" t="s">
        <v>10</v>
      </c>
      <c r="N7" s="7" t="s">
        <v>11</v>
      </c>
      <c r="O7" s="7" t="s">
        <v>12</v>
      </c>
      <c r="P7" s="7" t="s">
        <v>13</v>
      </c>
      <c r="Q7" s="7" t="s">
        <v>14</v>
      </c>
      <c r="R7" s="7" t="s">
        <v>15</v>
      </c>
      <c r="S7" s="4" t="s">
        <v>16</v>
      </c>
      <c r="T7" s="2"/>
      <c r="U7" s="3"/>
      <c r="V7" s="3"/>
      <c r="W7" s="3"/>
      <c r="X7" s="3"/>
      <c r="Y7" s="3"/>
      <c r="Z7" s="3"/>
      <c r="AA7" s="4" t="s">
        <v>11</v>
      </c>
      <c r="AB7" s="4" t="s">
        <v>12</v>
      </c>
      <c r="AC7" s="4" t="s">
        <v>13</v>
      </c>
      <c r="AD7" s="4" t="s">
        <v>14</v>
      </c>
      <c r="AE7" s="4" t="s">
        <v>15</v>
      </c>
      <c r="AF7" s="3"/>
      <c r="AG7" s="3"/>
      <c r="AH7" s="4" t="s">
        <v>11</v>
      </c>
      <c r="AI7" s="4" t="s">
        <v>12</v>
      </c>
      <c r="AJ7" s="4" t="s">
        <v>13</v>
      </c>
      <c r="AK7" s="4" t="s">
        <v>14</v>
      </c>
      <c r="AL7" s="4" t="s">
        <v>15</v>
      </c>
      <c r="AM7" s="4" t="s">
        <v>16</v>
      </c>
      <c r="AN7" s="3"/>
      <c r="AO7" s="3" t="s">
        <v>17</v>
      </c>
      <c r="AP7" s="3" t="s">
        <v>18</v>
      </c>
      <c r="AQ7" s="3" t="s">
        <v>19</v>
      </c>
    </row>
    <row r="8" spans="13:43" x14ac:dyDescent="0.1">
      <c r="M8" s="1" t="s">
        <v>20</v>
      </c>
      <c r="N8" s="3">
        <v>52</v>
      </c>
      <c r="O8" s="3">
        <v>110</v>
      </c>
      <c r="P8" s="3">
        <v>51</v>
      </c>
      <c r="Q8" s="3">
        <v>9</v>
      </c>
      <c r="R8" s="3">
        <v>6</v>
      </c>
      <c r="S8" s="3">
        <f t="shared" ref="S8:S12" si="0">SUM(V8:Y8)/SUM(N8:Q8)</f>
        <v>2.0765765765765765</v>
      </c>
      <c r="T8" s="2">
        <v>0.89</v>
      </c>
      <c r="U8" s="3"/>
      <c r="V8" s="3">
        <f t="shared" ref="V8:V12" si="1">N8*1</f>
        <v>52</v>
      </c>
      <c r="W8" s="3">
        <f t="shared" ref="W8:W12" si="2">O8*2</f>
        <v>220</v>
      </c>
      <c r="X8" s="3">
        <f t="shared" ref="X8:X12" si="3">P8*3</f>
        <v>153</v>
      </c>
      <c r="Y8" s="3">
        <f t="shared" ref="Y8:Y12" si="4">Q8*4</f>
        <v>36</v>
      </c>
      <c r="Z8" s="3"/>
      <c r="AA8" s="5">
        <f t="shared" ref="AA8:AA12" si="5">N8/$AF8</f>
        <v>0.22807017543859648</v>
      </c>
      <c r="AB8" s="5">
        <f t="shared" ref="AB8:AB12" si="6">O8/$AF8</f>
        <v>0.48245614035087719</v>
      </c>
      <c r="AC8" s="5">
        <f t="shared" ref="AC8:AC12" si="7">P8/$AF8</f>
        <v>0.22368421052631579</v>
      </c>
      <c r="AD8" s="5">
        <f t="shared" ref="AD8:AD12" si="8">Q8/$AF8</f>
        <v>3.9473684210526314E-2</v>
      </c>
      <c r="AE8" s="5">
        <f t="shared" ref="AE8:AE12" si="9">R8/$AF8</f>
        <v>2.6315789473684209E-2</v>
      </c>
      <c r="AF8" s="3">
        <f t="shared" ref="AF8:AF12" si="10">SUM(N8:R8)</f>
        <v>228</v>
      </c>
      <c r="AG8" s="3"/>
      <c r="AH8" s="3">
        <f t="shared" ref="AH8:AL12" si="11">ROUND(AA8*100,1)</f>
        <v>22.8</v>
      </c>
      <c r="AI8" s="3">
        <f t="shared" si="11"/>
        <v>48.2</v>
      </c>
      <c r="AJ8" s="3">
        <f t="shared" si="11"/>
        <v>22.4</v>
      </c>
      <c r="AK8" s="3">
        <f t="shared" si="11"/>
        <v>3.9</v>
      </c>
      <c r="AL8" s="3">
        <f t="shared" si="11"/>
        <v>2.6</v>
      </c>
      <c r="AM8" s="3">
        <f>S8</f>
        <v>2.0765765765765765</v>
      </c>
      <c r="AN8" s="3"/>
      <c r="AO8" s="3">
        <f>AH8+ AI8</f>
        <v>71</v>
      </c>
      <c r="AP8" s="3">
        <f>AJ8+ AK8</f>
        <v>26.299999999999997</v>
      </c>
      <c r="AQ8" s="3">
        <f>AL8</f>
        <v>2.6</v>
      </c>
    </row>
    <row r="9" spans="13:43" x14ac:dyDescent="0.1">
      <c r="M9" s="1" t="s">
        <v>21</v>
      </c>
      <c r="N9" s="3">
        <v>102</v>
      </c>
      <c r="O9" s="3">
        <v>95</v>
      </c>
      <c r="P9" s="3">
        <v>20</v>
      </c>
      <c r="Q9" s="3">
        <v>3</v>
      </c>
      <c r="R9" s="3">
        <v>8</v>
      </c>
      <c r="S9" s="3">
        <f t="shared" si="0"/>
        <v>1.6545454545454545</v>
      </c>
      <c r="T9" s="2">
        <v>1.698</v>
      </c>
      <c r="U9" s="3"/>
      <c r="V9" s="3">
        <f t="shared" si="1"/>
        <v>102</v>
      </c>
      <c r="W9" s="3">
        <f t="shared" si="2"/>
        <v>190</v>
      </c>
      <c r="X9" s="3">
        <f t="shared" si="3"/>
        <v>60</v>
      </c>
      <c r="Y9" s="3">
        <f t="shared" si="4"/>
        <v>12</v>
      </c>
      <c r="Z9" s="3"/>
      <c r="AA9" s="5">
        <f t="shared" si="5"/>
        <v>0.44736842105263158</v>
      </c>
      <c r="AB9" s="5">
        <f t="shared" si="6"/>
        <v>0.41666666666666669</v>
      </c>
      <c r="AC9" s="5">
        <f t="shared" si="7"/>
        <v>8.771929824561403E-2</v>
      </c>
      <c r="AD9" s="5">
        <f t="shared" si="8"/>
        <v>1.3157894736842105E-2</v>
      </c>
      <c r="AE9" s="5">
        <f t="shared" si="9"/>
        <v>3.5087719298245612E-2</v>
      </c>
      <c r="AF9" s="3">
        <f t="shared" si="10"/>
        <v>228</v>
      </c>
      <c r="AG9" s="3"/>
      <c r="AH9" s="3">
        <f t="shared" si="11"/>
        <v>44.7</v>
      </c>
      <c r="AI9" s="3">
        <f t="shared" si="11"/>
        <v>41.7</v>
      </c>
      <c r="AJ9" s="3">
        <f t="shared" si="11"/>
        <v>8.8000000000000007</v>
      </c>
      <c r="AK9" s="3">
        <f t="shared" si="11"/>
        <v>1.3</v>
      </c>
      <c r="AL9" s="3">
        <f t="shared" si="11"/>
        <v>3.5</v>
      </c>
      <c r="AM9" s="3">
        <f>S9</f>
        <v>1.6545454545454545</v>
      </c>
      <c r="AN9" s="3"/>
      <c r="AO9" s="3">
        <f>AH9+ AI9</f>
        <v>86.4</v>
      </c>
      <c r="AP9" s="3">
        <f>AJ9+ AK9</f>
        <v>10.100000000000001</v>
      </c>
      <c r="AQ9" s="3">
        <f>AL9</f>
        <v>3.5</v>
      </c>
    </row>
    <row r="10" spans="13:43" x14ac:dyDescent="0.1">
      <c r="M10" s="1" t="s">
        <v>22</v>
      </c>
      <c r="N10" s="3">
        <v>108</v>
      </c>
      <c r="O10" s="3">
        <v>85</v>
      </c>
      <c r="P10" s="3">
        <v>21</v>
      </c>
      <c r="Q10" s="3">
        <v>3</v>
      </c>
      <c r="R10" s="3">
        <v>11</v>
      </c>
      <c r="S10" s="3">
        <f t="shared" si="0"/>
        <v>1.6267281105990783</v>
      </c>
      <c r="T10" s="2">
        <v>2.5049999999999999</v>
      </c>
      <c r="U10" s="3"/>
      <c r="V10" s="3">
        <f t="shared" si="1"/>
        <v>108</v>
      </c>
      <c r="W10" s="3">
        <f t="shared" si="2"/>
        <v>170</v>
      </c>
      <c r="X10" s="3">
        <f t="shared" si="3"/>
        <v>63</v>
      </c>
      <c r="Y10" s="3">
        <f t="shared" si="4"/>
        <v>12</v>
      </c>
      <c r="Z10" s="3"/>
      <c r="AA10" s="5">
        <f t="shared" si="5"/>
        <v>0.47368421052631576</v>
      </c>
      <c r="AB10" s="5">
        <f t="shared" si="6"/>
        <v>0.37280701754385964</v>
      </c>
      <c r="AC10" s="5">
        <f t="shared" si="7"/>
        <v>9.2105263157894732E-2</v>
      </c>
      <c r="AD10" s="5">
        <f t="shared" si="8"/>
        <v>1.3157894736842105E-2</v>
      </c>
      <c r="AE10" s="5">
        <f t="shared" si="9"/>
        <v>4.8245614035087717E-2</v>
      </c>
      <c r="AF10" s="3">
        <f t="shared" si="10"/>
        <v>228</v>
      </c>
      <c r="AG10" s="3"/>
      <c r="AH10" s="3">
        <f t="shared" si="11"/>
        <v>47.4</v>
      </c>
      <c r="AI10" s="3">
        <f t="shared" si="11"/>
        <v>37.299999999999997</v>
      </c>
      <c r="AJ10" s="3">
        <f t="shared" si="11"/>
        <v>9.1999999999999993</v>
      </c>
      <c r="AK10" s="3">
        <f t="shared" si="11"/>
        <v>1.3</v>
      </c>
      <c r="AL10" s="3">
        <f t="shared" si="11"/>
        <v>4.8</v>
      </c>
      <c r="AM10" s="3">
        <f>S10</f>
        <v>1.6267281105990783</v>
      </c>
      <c r="AN10" s="3"/>
      <c r="AO10" s="3">
        <f>AH10+ AI10</f>
        <v>84.699999999999989</v>
      </c>
      <c r="AP10" s="3">
        <f>AJ10+ AK10</f>
        <v>10.5</v>
      </c>
      <c r="AQ10" s="3">
        <f>AL10</f>
        <v>4.8</v>
      </c>
    </row>
    <row r="11" spans="13:43" x14ac:dyDescent="0.1">
      <c r="M11" s="1" t="s">
        <v>23</v>
      </c>
      <c r="N11" s="3">
        <v>115</v>
      </c>
      <c r="O11" s="3">
        <v>101</v>
      </c>
      <c r="P11" s="3">
        <v>8</v>
      </c>
      <c r="Q11" s="3">
        <v>3</v>
      </c>
      <c r="R11" s="3">
        <v>1</v>
      </c>
      <c r="S11" s="3">
        <f t="shared" si="0"/>
        <v>1.5550660792951543</v>
      </c>
      <c r="T11" s="2">
        <v>3.3130000000000002</v>
      </c>
      <c r="U11" s="3"/>
      <c r="V11" s="3">
        <f t="shared" si="1"/>
        <v>115</v>
      </c>
      <c r="W11" s="3">
        <f t="shared" si="2"/>
        <v>202</v>
      </c>
      <c r="X11" s="3">
        <f t="shared" si="3"/>
        <v>24</v>
      </c>
      <c r="Y11" s="3">
        <f t="shared" si="4"/>
        <v>12</v>
      </c>
      <c r="Z11" s="3"/>
      <c r="AA11" s="5">
        <f t="shared" si="5"/>
        <v>0.50438596491228072</v>
      </c>
      <c r="AB11" s="5">
        <f t="shared" si="6"/>
        <v>0.44298245614035087</v>
      </c>
      <c r="AC11" s="5">
        <f t="shared" si="7"/>
        <v>3.5087719298245612E-2</v>
      </c>
      <c r="AD11" s="5">
        <f t="shared" si="8"/>
        <v>1.3157894736842105E-2</v>
      </c>
      <c r="AE11" s="5">
        <f t="shared" si="9"/>
        <v>4.3859649122807015E-3</v>
      </c>
      <c r="AF11" s="3">
        <f t="shared" si="10"/>
        <v>228</v>
      </c>
      <c r="AG11" s="3"/>
      <c r="AH11" s="3">
        <f t="shared" si="11"/>
        <v>50.4</v>
      </c>
      <c r="AI11" s="3">
        <f t="shared" si="11"/>
        <v>44.3</v>
      </c>
      <c r="AJ11" s="3">
        <f t="shared" si="11"/>
        <v>3.5</v>
      </c>
      <c r="AK11" s="3">
        <f t="shared" si="11"/>
        <v>1.3</v>
      </c>
      <c r="AL11" s="3">
        <f t="shared" si="11"/>
        <v>0.4</v>
      </c>
      <c r="AM11" s="3">
        <f>S11</f>
        <v>1.5550660792951543</v>
      </c>
      <c r="AN11" s="3"/>
      <c r="AO11" s="3">
        <f>AH11+ AI11</f>
        <v>94.699999999999989</v>
      </c>
      <c r="AP11" s="3">
        <f>AJ11+ AK11</f>
        <v>4.8</v>
      </c>
      <c r="AQ11" s="3">
        <f>AL11</f>
        <v>0.4</v>
      </c>
    </row>
    <row r="12" spans="13:43" x14ac:dyDescent="0.1">
      <c r="M12" s="1" t="s">
        <v>24</v>
      </c>
      <c r="N12" s="3">
        <v>123</v>
      </c>
      <c r="O12" s="3">
        <v>74</v>
      </c>
      <c r="P12" s="3">
        <v>16</v>
      </c>
      <c r="Q12" s="3">
        <v>3</v>
      </c>
      <c r="R12" s="3">
        <v>12</v>
      </c>
      <c r="S12" s="3">
        <f t="shared" si="0"/>
        <v>1.5324074074074074</v>
      </c>
      <c r="T12" s="2">
        <v>4.12</v>
      </c>
      <c r="U12" s="3"/>
      <c r="V12" s="3">
        <f t="shared" si="1"/>
        <v>123</v>
      </c>
      <c r="W12" s="3">
        <f t="shared" si="2"/>
        <v>148</v>
      </c>
      <c r="X12" s="3">
        <f t="shared" si="3"/>
        <v>48</v>
      </c>
      <c r="Y12" s="3">
        <f t="shared" si="4"/>
        <v>12</v>
      </c>
      <c r="Z12" s="3"/>
      <c r="AA12" s="5">
        <f t="shared" si="5"/>
        <v>0.53947368421052633</v>
      </c>
      <c r="AB12" s="5">
        <f t="shared" si="6"/>
        <v>0.32456140350877194</v>
      </c>
      <c r="AC12" s="5">
        <f t="shared" si="7"/>
        <v>7.0175438596491224E-2</v>
      </c>
      <c r="AD12" s="5">
        <f t="shared" si="8"/>
        <v>1.3157894736842105E-2</v>
      </c>
      <c r="AE12" s="5">
        <f t="shared" si="9"/>
        <v>5.2631578947368418E-2</v>
      </c>
      <c r="AF12" s="3">
        <f t="shared" si="10"/>
        <v>228</v>
      </c>
      <c r="AG12" s="3"/>
      <c r="AH12" s="3">
        <f t="shared" si="11"/>
        <v>53.9</v>
      </c>
      <c r="AI12" s="3">
        <f t="shared" si="11"/>
        <v>32.5</v>
      </c>
      <c r="AJ12" s="3">
        <f t="shared" si="11"/>
        <v>7</v>
      </c>
      <c r="AK12" s="3">
        <f t="shared" si="11"/>
        <v>1.3</v>
      </c>
      <c r="AL12" s="3">
        <f t="shared" si="11"/>
        <v>5.3</v>
      </c>
      <c r="AM12" s="3">
        <f>S12</f>
        <v>1.5324074074074074</v>
      </c>
      <c r="AN12" s="3"/>
      <c r="AO12" s="3">
        <f>AH12+ AI12</f>
        <v>86.4</v>
      </c>
      <c r="AP12" s="3">
        <f>AJ12+ AK12</f>
        <v>8.3000000000000007</v>
      </c>
      <c r="AQ12" s="3">
        <f>AL12</f>
        <v>5.3</v>
      </c>
    </row>
    <row r="31" spans="13:43" x14ac:dyDescent="0.1">
      <c r="M31" s="3"/>
      <c r="N31" s="6" t="s">
        <v>0</v>
      </c>
      <c r="O31" s="6" t="s">
        <v>1</v>
      </c>
      <c r="P31" s="6" t="s">
        <v>2</v>
      </c>
      <c r="Q31" s="6" t="s">
        <v>3</v>
      </c>
      <c r="R31" s="6" t="s">
        <v>4</v>
      </c>
      <c r="S31" s="3"/>
      <c r="T31" s="2"/>
      <c r="U31" s="3"/>
      <c r="V31" s="3"/>
      <c r="W31" s="3"/>
      <c r="X31" s="3"/>
      <c r="Y31" s="3"/>
      <c r="Z31" s="3"/>
      <c r="AA31" s="6" t="s">
        <v>5</v>
      </c>
      <c r="AB31" s="6" t="s">
        <v>6</v>
      </c>
      <c r="AC31" s="6" t="s">
        <v>7</v>
      </c>
      <c r="AD31" s="6" t="s">
        <v>8</v>
      </c>
      <c r="AE31" s="6" t="s">
        <v>9</v>
      </c>
      <c r="AF31" s="3"/>
      <c r="AG31" s="3"/>
      <c r="AH31" s="6" t="s">
        <v>5</v>
      </c>
      <c r="AI31" s="6" t="s">
        <v>6</v>
      </c>
      <c r="AJ31" s="6" t="s">
        <v>7</v>
      </c>
      <c r="AK31" s="6" t="s">
        <v>8</v>
      </c>
      <c r="AL31" s="6" t="s">
        <v>9</v>
      </c>
      <c r="AM31" s="3"/>
      <c r="AN31" s="3"/>
      <c r="AO31" s="3"/>
      <c r="AP31" s="3"/>
      <c r="AQ31" s="3"/>
    </row>
    <row r="32" spans="13:43" x14ac:dyDescent="0.1">
      <c r="M32" s="1" t="s">
        <v>25</v>
      </c>
      <c r="N32" s="7" t="s">
        <v>11</v>
      </c>
      <c r="O32" s="7" t="s">
        <v>12</v>
      </c>
      <c r="P32" s="7" t="s">
        <v>13</v>
      </c>
      <c r="Q32" s="7" t="s">
        <v>14</v>
      </c>
      <c r="R32" s="7" t="s">
        <v>15</v>
      </c>
      <c r="S32" s="4" t="s">
        <v>16</v>
      </c>
      <c r="T32" s="2"/>
      <c r="U32" s="3"/>
      <c r="V32" s="3"/>
      <c r="W32" s="3"/>
      <c r="X32" s="3"/>
      <c r="Y32" s="3"/>
      <c r="Z32" s="3"/>
      <c r="AA32" s="4" t="s">
        <v>11</v>
      </c>
      <c r="AB32" s="4" t="s">
        <v>12</v>
      </c>
      <c r="AC32" s="4" t="s">
        <v>13</v>
      </c>
      <c r="AD32" s="4" t="s">
        <v>14</v>
      </c>
      <c r="AE32" s="4" t="s">
        <v>15</v>
      </c>
      <c r="AF32" s="3"/>
      <c r="AG32" s="3"/>
      <c r="AH32" s="4" t="s">
        <v>11</v>
      </c>
      <c r="AI32" s="4" t="s">
        <v>12</v>
      </c>
      <c r="AJ32" s="4" t="s">
        <v>13</v>
      </c>
      <c r="AK32" s="4" t="s">
        <v>14</v>
      </c>
      <c r="AL32" s="4" t="s">
        <v>15</v>
      </c>
      <c r="AM32" s="4" t="s">
        <v>16</v>
      </c>
      <c r="AN32" s="3"/>
      <c r="AO32" s="3" t="s">
        <v>17</v>
      </c>
      <c r="AP32" s="3" t="s">
        <v>18</v>
      </c>
      <c r="AQ32" s="3" t="s">
        <v>19</v>
      </c>
    </row>
    <row r="33" spans="13:43" x14ac:dyDescent="0.1">
      <c r="M33" s="1" t="s">
        <v>26</v>
      </c>
      <c r="N33" s="3">
        <v>62</v>
      </c>
      <c r="O33" s="3">
        <v>120</v>
      </c>
      <c r="P33" s="3">
        <v>26</v>
      </c>
      <c r="Q33" s="3">
        <v>9</v>
      </c>
      <c r="R33" s="3">
        <v>11</v>
      </c>
      <c r="S33" s="3">
        <f t="shared" ref="S33:S35" si="12">SUM(V33:Y33)/SUM(N33:Q33)</f>
        <v>1.9170506912442395</v>
      </c>
      <c r="T33" s="2">
        <v>1.1499999999999999</v>
      </c>
      <c r="U33" s="3"/>
      <c r="V33" s="3">
        <f t="shared" ref="V33:V35" si="13">N33*1</f>
        <v>62</v>
      </c>
      <c r="W33" s="3">
        <f t="shared" ref="W33:W35" si="14">O33*2</f>
        <v>240</v>
      </c>
      <c r="X33" s="3">
        <f t="shared" ref="X33:X35" si="15">P33*3</f>
        <v>78</v>
      </c>
      <c r="Y33" s="3">
        <f t="shared" ref="Y33:Y35" si="16">Q33*4</f>
        <v>36</v>
      </c>
      <c r="Z33" s="3"/>
      <c r="AA33" s="5">
        <f t="shared" ref="AA33:AA35" si="17">N33/$AF33</f>
        <v>0.27192982456140352</v>
      </c>
      <c r="AB33" s="5">
        <f t="shared" ref="AB33:AB35" si="18">O33/$AF33</f>
        <v>0.52631578947368418</v>
      </c>
      <c r="AC33" s="5">
        <f t="shared" ref="AC33:AC35" si="19">P33/$AF33</f>
        <v>0.11403508771929824</v>
      </c>
      <c r="AD33" s="5">
        <f t="shared" ref="AD33:AD35" si="20">Q33/$AF33</f>
        <v>3.9473684210526314E-2</v>
      </c>
      <c r="AE33" s="5">
        <f t="shared" ref="AE33:AE35" si="21">R33/$AF33</f>
        <v>4.8245614035087717E-2</v>
      </c>
      <c r="AF33" s="3">
        <f t="shared" ref="AF33:AF35" si="22">SUM(N33:R33)</f>
        <v>228</v>
      </c>
      <c r="AG33" s="3"/>
      <c r="AH33" s="3">
        <f t="shared" ref="AH33:AH35" si="23">ROUND(AA33*100,1)</f>
        <v>27.2</v>
      </c>
      <c r="AI33" s="3">
        <f t="shared" ref="AI33:AI35" si="24">ROUND(AB33*100,1)</f>
        <v>52.6</v>
      </c>
      <c r="AJ33" s="3">
        <f t="shared" ref="AJ33:AJ35" si="25">ROUND(AC33*100,1)</f>
        <v>11.4</v>
      </c>
      <c r="AK33" s="3">
        <f t="shared" ref="AK33:AK35" si="26">ROUND(AD33*100,1)</f>
        <v>3.9</v>
      </c>
      <c r="AL33" s="3">
        <f t="shared" ref="AL33:AL35" si="27">ROUND(AE33*100,1)</f>
        <v>4.8</v>
      </c>
      <c r="AM33" s="3">
        <f t="shared" ref="AM33:AM35" si="28">S33</f>
        <v>1.9170506912442395</v>
      </c>
      <c r="AN33" s="3"/>
      <c r="AO33" s="3">
        <f t="shared" ref="AO33:AO35" si="29">AH33+ AI33</f>
        <v>79.8</v>
      </c>
      <c r="AP33" s="3">
        <f t="shared" ref="AP33:AP35" si="30">AJ33+ AK33</f>
        <v>15.3</v>
      </c>
      <c r="AQ33" s="3">
        <f t="shared" ref="AQ33:AQ35" si="31">AL33</f>
        <v>4.8</v>
      </c>
    </row>
    <row r="34" spans="13:43" x14ac:dyDescent="0.1">
      <c r="M34" s="1" t="s">
        <v>27</v>
      </c>
      <c r="N34" s="3">
        <v>114</v>
      </c>
      <c r="O34" s="3">
        <v>74</v>
      </c>
      <c r="P34" s="3">
        <v>18</v>
      </c>
      <c r="Q34" s="3">
        <v>11</v>
      </c>
      <c r="R34" s="3">
        <v>11</v>
      </c>
      <c r="S34" s="3">
        <f t="shared" si="12"/>
        <v>1.6589861751152073</v>
      </c>
      <c r="T34" s="2">
        <v>2.5</v>
      </c>
      <c r="U34" s="3"/>
      <c r="V34" s="3">
        <f t="shared" si="13"/>
        <v>114</v>
      </c>
      <c r="W34" s="3">
        <f t="shared" si="14"/>
        <v>148</v>
      </c>
      <c r="X34" s="3">
        <f t="shared" si="15"/>
        <v>54</v>
      </c>
      <c r="Y34" s="3">
        <f t="shared" si="16"/>
        <v>44</v>
      </c>
      <c r="Z34" s="3"/>
      <c r="AA34" s="5">
        <f t="shared" si="17"/>
        <v>0.5</v>
      </c>
      <c r="AB34" s="5">
        <f t="shared" si="18"/>
        <v>0.32456140350877194</v>
      </c>
      <c r="AC34" s="5">
        <f t="shared" si="19"/>
        <v>7.8947368421052627E-2</v>
      </c>
      <c r="AD34" s="5">
        <f t="shared" si="20"/>
        <v>4.8245614035087717E-2</v>
      </c>
      <c r="AE34" s="5">
        <f t="shared" si="21"/>
        <v>4.8245614035087717E-2</v>
      </c>
      <c r="AF34" s="3">
        <f t="shared" si="22"/>
        <v>228</v>
      </c>
      <c r="AG34" s="3"/>
      <c r="AH34" s="3">
        <f t="shared" si="23"/>
        <v>50</v>
      </c>
      <c r="AI34" s="3">
        <f t="shared" si="24"/>
        <v>32.5</v>
      </c>
      <c r="AJ34" s="3">
        <f t="shared" si="25"/>
        <v>7.9</v>
      </c>
      <c r="AK34" s="3">
        <f t="shared" si="26"/>
        <v>4.8</v>
      </c>
      <c r="AL34" s="3">
        <f t="shared" si="27"/>
        <v>4.8</v>
      </c>
      <c r="AM34" s="3">
        <f t="shared" si="28"/>
        <v>1.6589861751152073</v>
      </c>
      <c r="AN34" s="3"/>
      <c r="AO34" s="3">
        <f t="shared" si="29"/>
        <v>82.5</v>
      </c>
      <c r="AP34" s="3">
        <f t="shared" si="30"/>
        <v>12.7</v>
      </c>
      <c r="AQ34" s="3">
        <f t="shared" si="31"/>
        <v>4.8</v>
      </c>
    </row>
    <row r="35" spans="13:43" x14ac:dyDescent="0.1">
      <c r="M35" s="1" t="s">
        <v>28</v>
      </c>
      <c r="N35" s="3">
        <v>132</v>
      </c>
      <c r="O35" s="3">
        <v>74</v>
      </c>
      <c r="P35" s="3">
        <v>13</v>
      </c>
      <c r="Q35" s="3">
        <v>4</v>
      </c>
      <c r="R35" s="3">
        <v>5</v>
      </c>
      <c r="S35" s="3">
        <f t="shared" si="12"/>
        <v>1.5022421524663676</v>
      </c>
      <c r="T35" s="2">
        <v>3.85</v>
      </c>
      <c r="U35" s="3"/>
      <c r="V35" s="3">
        <f t="shared" si="13"/>
        <v>132</v>
      </c>
      <c r="W35" s="3">
        <f t="shared" si="14"/>
        <v>148</v>
      </c>
      <c r="X35" s="3">
        <f t="shared" si="15"/>
        <v>39</v>
      </c>
      <c r="Y35" s="3">
        <f t="shared" si="16"/>
        <v>16</v>
      </c>
      <c r="Z35" s="3"/>
      <c r="AA35" s="5">
        <f t="shared" si="17"/>
        <v>0.57894736842105265</v>
      </c>
      <c r="AB35" s="5">
        <f t="shared" si="18"/>
        <v>0.32456140350877194</v>
      </c>
      <c r="AC35" s="5">
        <f t="shared" si="19"/>
        <v>5.701754385964912E-2</v>
      </c>
      <c r="AD35" s="5">
        <f t="shared" si="20"/>
        <v>1.7543859649122806E-2</v>
      </c>
      <c r="AE35" s="5">
        <f t="shared" si="21"/>
        <v>2.1929824561403508E-2</v>
      </c>
      <c r="AF35" s="3">
        <f t="shared" si="22"/>
        <v>228</v>
      </c>
      <c r="AG35" s="3"/>
      <c r="AH35" s="3">
        <f t="shared" si="23"/>
        <v>57.9</v>
      </c>
      <c r="AI35" s="3">
        <f t="shared" si="24"/>
        <v>32.5</v>
      </c>
      <c r="AJ35" s="3">
        <f t="shared" si="25"/>
        <v>5.7</v>
      </c>
      <c r="AK35" s="3">
        <f t="shared" si="26"/>
        <v>1.8</v>
      </c>
      <c r="AL35" s="3">
        <f t="shared" si="27"/>
        <v>2.2000000000000002</v>
      </c>
      <c r="AM35" s="3">
        <f t="shared" si="28"/>
        <v>1.5022421524663676</v>
      </c>
      <c r="AN35" s="3"/>
      <c r="AO35" s="3">
        <f t="shared" si="29"/>
        <v>90.4</v>
      </c>
      <c r="AP35" s="3">
        <f t="shared" si="30"/>
        <v>7.5</v>
      </c>
      <c r="AQ35" s="3">
        <f t="shared" si="31"/>
        <v>2.2000000000000002</v>
      </c>
    </row>
    <row r="54" spans="13:43" x14ac:dyDescent="0.1">
      <c r="M54" s="3"/>
      <c r="N54" s="6" t="s">
        <v>0</v>
      </c>
      <c r="O54" s="6" t="s">
        <v>1</v>
      </c>
      <c r="P54" s="6" t="s">
        <v>2</v>
      </c>
      <c r="Q54" s="6" t="s">
        <v>3</v>
      </c>
      <c r="R54" s="6" t="s">
        <v>4</v>
      </c>
      <c r="S54" s="3"/>
      <c r="T54" s="2"/>
      <c r="U54" s="3"/>
      <c r="V54" s="3"/>
      <c r="W54" s="3"/>
      <c r="X54" s="3"/>
      <c r="Y54" s="3"/>
      <c r="Z54" s="3"/>
      <c r="AA54" s="6" t="s">
        <v>5</v>
      </c>
      <c r="AB54" s="6" t="s">
        <v>6</v>
      </c>
      <c r="AC54" s="6" t="s">
        <v>7</v>
      </c>
      <c r="AD54" s="6" t="s">
        <v>8</v>
      </c>
      <c r="AE54" s="6" t="s">
        <v>9</v>
      </c>
      <c r="AF54" s="3"/>
      <c r="AG54" s="3"/>
      <c r="AH54" s="6" t="s">
        <v>5</v>
      </c>
      <c r="AI54" s="6" t="s">
        <v>6</v>
      </c>
      <c r="AJ54" s="6" t="s">
        <v>7</v>
      </c>
      <c r="AK54" s="6" t="s">
        <v>8</v>
      </c>
      <c r="AL54" s="6" t="s">
        <v>9</v>
      </c>
      <c r="AM54" s="3"/>
      <c r="AN54" s="3"/>
      <c r="AO54" s="3"/>
      <c r="AP54" s="3"/>
      <c r="AQ54" s="3"/>
    </row>
    <row r="55" spans="13:43" x14ac:dyDescent="0.1">
      <c r="M55" s="1" t="s">
        <v>29</v>
      </c>
      <c r="N55" s="7" t="s">
        <v>11</v>
      </c>
      <c r="O55" s="7" t="s">
        <v>12</v>
      </c>
      <c r="P55" s="7" t="s">
        <v>13</v>
      </c>
      <c r="Q55" s="7" t="s">
        <v>14</v>
      </c>
      <c r="R55" s="7" t="s">
        <v>15</v>
      </c>
      <c r="S55" s="4" t="s">
        <v>16</v>
      </c>
      <c r="T55" s="2"/>
      <c r="U55" s="3"/>
      <c r="V55" s="3"/>
      <c r="W55" s="3"/>
      <c r="X55" s="3"/>
      <c r="Y55" s="3"/>
      <c r="Z55" s="3"/>
      <c r="AA55" s="4" t="s">
        <v>11</v>
      </c>
      <c r="AB55" s="4" t="s">
        <v>12</v>
      </c>
      <c r="AC55" s="4" t="s">
        <v>13</v>
      </c>
      <c r="AD55" s="4" t="s">
        <v>14</v>
      </c>
      <c r="AE55" s="4" t="s">
        <v>15</v>
      </c>
      <c r="AF55" s="3"/>
      <c r="AG55" s="3"/>
      <c r="AH55" s="4" t="s">
        <v>11</v>
      </c>
      <c r="AI55" s="4" t="s">
        <v>12</v>
      </c>
      <c r="AJ55" s="4" t="s">
        <v>13</v>
      </c>
      <c r="AK55" s="4" t="s">
        <v>14</v>
      </c>
      <c r="AL55" s="4" t="s">
        <v>15</v>
      </c>
      <c r="AM55" s="4" t="s">
        <v>16</v>
      </c>
      <c r="AN55" s="3"/>
      <c r="AO55" s="3" t="s">
        <v>17</v>
      </c>
      <c r="AP55" s="3" t="s">
        <v>18</v>
      </c>
      <c r="AQ55" s="3" t="s">
        <v>19</v>
      </c>
    </row>
    <row r="56" spans="13:43" x14ac:dyDescent="0.1">
      <c r="M56" s="1" t="s">
        <v>30</v>
      </c>
      <c r="N56" s="3">
        <v>144</v>
      </c>
      <c r="O56" s="3">
        <v>63</v>
      </c>
      <c r="P56" s="3">
        <v>12</v>
      </c>
      <c r="Q56" s="3">
        <v>2</v>
      </c>
      <c r="R56" s="3">
        <v>7</v>
      </c>
      <c r="S56" s="3">
        <f t="shared" ref="S56:S58" si="32">SUM(V56:Y56)/SUM(N56:Q56)</f>
        <v>1.4208144796380091</v>
      </c>
      <c r="T56" s="2">
        <v>1.1499999999999999</v>
      </c>
      <c r="U56" s="3"/>
      <c r="V56" s="3">
        <f t="shared" ref="V56:V58" si="33">N56*1</f>
        <v>144</v>
      </c>
      <c r="W56" s="3">
        <f t="shared" ref="W56:W58" si="34">O56*2</f>
        <v>126</v>
      </c>
      <c r="X56" s="3">
        <f t="shared" ref="X56:X58" si="35">P56*3</f>
        <v>36</v>
      </c>
      <c r="Y56" s="3">
        <f t="shared" ref="Y56:Y58" si="36">Q56*4</f>
        <v>8</v>
      </c>
      <c r="Z56" s="3"/>
      <c r="AA56" s="5">
        <f t="shared" ref="AA56:AA58" si="37">N56/$AF56</f>
        <v>0.63157894736842102</v>
      </c>
      <c r="AB56" s="5">
        <f t="shared" ref="AB56:AB58" si="38">O56/$AF56</f>
        <v>0.27631578947368424</v>
      </c>
      <c r="AC56" s="5">
        <f t="shared" ref="AC56:AC58" si="39">P56/$AF56</f>
        <v>5.2631578947368418E-2</v>
      </c>
      <c r="AD56" s="5">
        <f t="shared" ref="AD56:AD58" si="40">Q56/$AF56</f>
        <v>8.771929824561403E-3</v>
      </c>
      <c r="AE56" s="5">
        <f t="shared" ref="AE56:AE58" si="41">R56/$AF56</f>
        <v>3.0701754385964911E-2</v>
      </c>
      <c r="AF56" s="3">
        <f t="shared" ref="AF56:AF58" si="42">SUM(N56:R56)</f>
        <v>228</v>
      </c>
      <c r="AG56" s="3"/>
      <c r="AH56" s="3">
        <f t="shared" ref="AH56:AH58" si="43">ROUND(AA56*100,1)</f>
        <v>63.2</v>
      </c>
      <c r="AI56" s="3">
        <f t="shared" ref="AI56:AI58" si="44">ROUND(AB56*100,1)</f>
        <v>27.6</v>
      </c>
      <c r="AJ56" s="3">
        <f t="shared" ref="AJ56:AJ58" si="45">ROUND(AC56*100,1)</f>
        <v>5.3</v>
      </c>
      <c r="AK56" s="3">
        <f t="shared" ref="AK56:AK58" si="46">ROUND(AD56*100,1)</f>
        <v>0.9</v>
      </c>
      <c r="AL56" s="3">
        <f t="shared" ref="AL56:AL58" si="47">ROUND(AE56*100,1)</f>
        <v>3.1</v>
      </c>
      <c r="AM56" s="3">
        <f t="shared" ref="AM56:AM58" si="48">S56</f>
        <v>1.4208144796380091</v>
      </c>
      <c r="AN56" s="3"/>
      <c r="AO56" s="3">
        <f t="shared" ref="AO56:AO58" si="49">AH56+ AI56</f>
        <v>90.800000000000011</v>
      </c>
      <c r="AP56" s="3">
        <f t="shared" ref="AP56:AP58" si="50">AJ56+ AK56</f>
        <v>6.2</v>
      </c>
      <c r="AQ56" s="3">
        <f t="shared" ref="AQ56:AQ58" si="51">AL56</f>
        <v>3.1</v>
      </c>
    </row>
    <row r="57" spans="13:43" x14ac:dyDescent="0.1">
      <c r="M57" s="1" t="s">
        <v>31</v>
      </c>
      <c r="N57" s="3">
        <v>118</v>
      </c>
      <c r="O57" s="3">
        <v>69</v>
      </c>
      <c r="P57" s="3">
        <v>25</v>
      </c>
      <c r="Q57" s="3">
        <v>6</v>
      </c>
      <c r="R57" s="3">
        <v>10</v>
      </c>
      <c r="S57" s="3">
        <f t="shared" si="32"/>
        <v>1.628440366972477</v>
      </c>
      <c r="T57" s="2">
        <v>2.5</v>
      </c>
      <c r="U57" s="3"/>
      <c r="V57" s="3">
        <f t="shared" si="33"/>
        <v>118</v>
      </c>
      <c r="W57" s="3">
        <f t="shared" si="34"/>
        <v>138</v>
      </c>
      <c r="X57" s="3">
        <f t="shared" si="35"/>
        <v>75</v>
      </c>
      <c r="Y57" s="3">
        <f t="shared" si="36"/>
        <v>24</v>
      </c>
      <c r="Z57" s="3"/>
      <c r="AA57" s="5">
        <f t="shared" si="37"/>
        <v>0.51754385964912286</v>
      </c>
      <c r="AB57" s="5">
        <f t="shared" si="38"/>
        <v>0.30263157894736842</v>
      </c>
      <c r="AC57" s="5">
        <f t="shared" si="39"/>
        <v>0.10964912280701754</v>
      </c>
      <c r="AD57" s="5">
        <f t="shared" si="40"/>
        <v>2.6315789473684209E-2</v>
      </c>
      <c r="AE57" s="5">
        <f t="shared" si="41"/>
        <v>4.3859649122807015E-2</v>
      </c>
      <c r="AF57" s="3">
        <f t="shared" si="42"/>
        <v>228</v>
      </c>
      <c r="AG57" s="3"/>
      <c r="AH57" s="3">
        <f t="shared" si="43"/>
        <v>51.8</v>
      </c>
      <c r="AI57" s="3">
        <f t="shared" si="44"/>
        <v>30.3</v>
      </c>
      <c r="AJ57" s="3">
        <f t="shared" si="45"/>
        <v>11</v>
      </c>
      <c r="AK57" s="3">
        <f t="shared" si="46"/>
        <v>2.6</v>
      </c>
      <c r="AL57" s="3">
        <f t="shared" si="47"/>
        <v>4.4000000000000004</v>
      </c>
      <c r="AM57" s="3">
        <f t="shared" si="48"/>
        <v>1.628440366972477</v>
      </c>
      <c r="AN57" s="3"/>
      <c r="AO57" s="3">
        <f t="shared" si="49"/>
        <v>82.1</v>
      </c>
      <c r="AP57" s="3">
        <f t="shared" si="50"/>
        <v>13.6</v>
      </c>
      <c r="AQ57" s="3">
        <f t="shared" si="51"/>
        <v>4.4000000000000004</v>
      </c>
    </row>
    <row r="58" spans="13:43" x14ac:dyDescent="0.1">
      <c r="M58" s="1" t="s">
        <v>32</v>
      </c>
      <c r="N58" s="3">
        <v>120</v>
      </c>
      <c r="O58" s="3">
        <v>72</v>
      </c>
      <c r="P58" s="3">
        <v>18</v>
      </c>
      <c r="Q58" s="3">
        <v>5</v>
      </c>
      <c r="R58" s="3">
        <v>13</v>
      </c>
      <c r="S58" s="3">
        <f t="shared" si="32"/>
        <v>1.5720930232558139</v>
      </c>
      <c r="T58" s="2">
        <v>3.85</v>
      </c>
      <c r="U58" s="3"/>
      <c r="V58" s="3">
        <f t="shared" si="33"/>
        <v>120</v>
      </c>
      <c r="W58" s="3">
        <f t="shared" si="34"/>
        <v>144</v>
      </c>
      <c r="X58" s="3">
        <f t="shared" si="35"/>
        <v>54</v>
      </c>
      <c r="Y58" s="3">
        <f t="shared" si="36"/>
        <v>20</v>
      </c>
      <c r="Z58" s="3"/>
      <c r="AA58" s="5">
        <f t="shared" si="37"/>
        <v>0.52631578947368418</v>
      </c>
      <c r="AB58" s="5">
        <f t="shared" si="38"/>
        <v>0.31578947368421051</v>
      </c>
      <c r="AC58" s="5">
        <f t="shared" si="39"/>
        <v>7.8947368421052627E-2</v>
      </c>
      <c r="AD58" s="5">
        <f t="shared" si="40"/>
        <v>2.1929824561403508E-2</v>
      </c>
      <c r="AE58" s="5">
        <f t="shared" si="41"/>
        <v>5.701754385964912E-2</v>
      </c>
      <c r="AF58" s="3">
        <f t="shared" si="42"/>
        <v>228</v>
      </c>
      <c r="AG58" s="3"/>
      <c r="AH58" s="3">
        <f t="shared" si="43"/>
        <v>52.6</v>
      </c>
      <c r="AI58" s="3">
        <f t="shared" si="44"/>
        <v>31.6</v>
      </c>
      <c r="AJ58" s="3">
        <f t="shared" si="45"/>
        <v>7.9</v>
      </c>
      <c r="AK58" s="3">
        <f t="shared" si="46"/>
        <v>2.2000000000000002</v>
      </c>
      <c r="AL58" s="3">
        <f t="shared" si="47"/>
        <v>5.7</v>
      </c>
      <c r="AM58" s="3">
        <f t="shared" si="48"/>
        <v>1.5720930232558139</v>
      </c>
      <c r="AN58" s="3"/>
      <c r="AO58" s="3">
        <f t="shared" si="49"/>
        <v>84.2</v>
      </c>
      <c r="AP58" s="3">
        <f t="shared" si="50"/>
        <v>10.100000000000001</v>
      </c>
      <c r="AQ58" s="3">
        <f t="shared" si="51"/>
        <v>5.7</v>
      </c>
    </row>
    <row r="77" spans="13:43" x14ac:dyDescent="0.1">
      <c r="M77" s="3"/>
      <c r="N77" s="6" t="s">
        <v>0</v>
      </c>
      <c r="O77" s="6" t="s">
        <v>1</v>
      </c>
      <c r="P77" s="6" t="s">
        <v>2</v>
      </c>
      <c r="Q77" s="6" t="s">
        <v>3</v>
      </c>
      <c r="R77" s="6" t="s">
        <v>4</v>
      </c>
      <c r="S77" s="3"/>
      <c r="T77" s="2"/>
      <c r="U77" s="3"/>
      <c r="V77" s="3"/>
      <c r="W77" s="3"/>
      <c r="X77" s="3"/>
      <c r="Y77" s="3"/>
      <c r="Z77" s="3"/>
      <c r="AA77" s="6" t="s">
        <v>5</v>
      </c>
      <c r="AB77" s="6" t="s">
        <v>6</v>
      </c>
      <c r="AC77" s="6" t="s">
        <v>7</v>
      </c>
      <c r="AD77" s="6" t="s">
        <v>8</v>
      </c>
      <c r="AE77" s="6" t="s">
        <v>9</v>
      </c>
      <c r="AF77" s="3"/>
      <c r="AG77" s="3"/>
      <c r="AH77" s="6" t="s">
        <v>5</v>
      </c>
      <c r="AI77" s="6" t="s">
        <v>6</v>
      </c>
      <c r="AJ77" s="6" t="s">
        <v>7</v>
      </c>
      <c r="AK77" s="6" t="s">
        <v>8</v>
      </c>
      <c r="AL77" s="6" t="s">
        <v>9</v>
      </c>
      <c r="AM77" s="3"/>
      <c r="AN77" s="3"/>
      <c r="AO77" s="3"/>
      <c r="AP77" s="3"/>
      <c r="AQ77" s="3"/>
    </row>
    <row r="78" spans="13:43" x14ac:dyDescent="0.1">
      <c r="M78" s="1" t="s">
        <v>33</v>
      </c>
      <c r="N78" s="7" t="s">
        <v>11</v>
      </c>
      <c r="O78" s="7" t="s">
        <v>12</v>
      </c>
      <c r="P78" s="7" t="s">
        <v>13</v>
      </c>
      <c r="Q78" s="7" t="s">
        <v>14</v>
      </c>
      <c r="R78" s="7" t="s">
        <v>15</v>
      </c>
      <c r="S78" s="4" t="s">
        <v>16</v>
      </c>
      <c r="T78" s="2"/>
      <c r="U78" s="3"/>
      <c r="V78" s="3"/>
      <c r="W78" s="3"/>
      <c r="X78" s="3"/>
      <c r="Y78" s="3"/>
      <c r="Z78" s="3"/>
      <c r="AA78" s="4" t="s">
        <v>11</v>
      </c>
      <c r="AB78" s="4" t="s">
        <v>12</v>
      </c>
      <c r="AC78" s="4" t="s">
        <v>13</v>
      </c>
      <c r="AD78" s="4" t="s">
        <v>14</v>
      </c>
      <c r="AE78" s="4" t="s">
        <v>15</v>
      </c>
      <c r="AF78" s="3"/>
      <c r="AG78" s="3"/>
      <c r="AH78" s="4" t="s">
        <v>11</v>
      </c>
      <c r="AI78" s="4" t="s">
        <v>12</v>
      </c>
      <c r="AJ78" s="4" t="s">
        <v>13</v>
      </c>
      <c r="AK78" s="4" t="s">
        <v>14</v>
      </c>
      <c r="AL78" s="4" t="s">
        <v>15</v>
      </c>
      <c r="AM78" s="4" t="s">
        <v>16</v>
      </c>
      <c r="AN78" s="3"/>
      <c r="AO78" s="3" t="s">
        <v>17</v>
      </c>
      <c r="AP78" s="3" t="s">
        <v>18</v>
      </c>
      <c r="AQ78" s="3" t="s">
        <v>19</v>
      </c>
    </row>
    <row r="79" spans="13:43" x14ac:dyDescent="0.1">
      <c r="M79" s="1" t="s">
        <v>34</v>
      </c>
      <c r="N79" s="3">
        <v>78</v>
      </c>
      <c r="O79" s="3">
        <v>99</v>
      </c>
      <c r="P79" s="3">
        <v>27</v>
      </c>
      <c r="Q79" s="3">
        <v>7</v>
      </c>
      <c r="R79" s="3">
        <v>17</v>
      </c>
      <c r="S79" s="3">
        <f t="shared" ref="S79:S80" si="52">SUM(V79:Y79)/SUM(N79:Q79)</f>
        <v>1.8246445497630333</v>
      </c>
      <c r="T79" s="2">
        <v>1.5</v>
      </c>
      <c r="U79" s="3"/>
      <c r="V79" s="3">
        <f t="shared" ref="V79:V80" si="53">N79*1</f>
        <v>78</v>
      </c>
      <c r="W79" s="3">
        <f t="shared" ref="W79:W80" si="54">O79*2</f>
        <v>198</v>
      </c>
      <c r="X79" s="3">
        <f t="shared" ref="X79:X80" si="55">P79*3</f>
        <v>81</v>
      </c>
      <c r="Y79" s="3">
        <f t="shared" ref="Y79:Y80" si="56">Q79*4</f>
        <v>28</v>
      </c>
      <c r="Z79" s="3"/>
      <c r="AA79" s="5">
        <f t="shared" ref="AA79:AA80" si="57">N79/$AF79</f>
        <v>0.34210526315789475</v>
      </c>
      <c r="AB79" s="5">
        <f t="shared" ref="AB79:AB80" si="58">O79/$AF79</f>
        <v>0.43421052631578949</v>
      </c>
      <c r="AC79" s="5">
        <f t="shared" ref="AC79:AC80" si="59">P79/$AF79</f>
        <v>0.11842105263157894</v>
      </c>
      <c r="AD79" s="5">
        <f t="shared" ref="AD79:AD80" si="60">Q79/$AF79</f>
        <v>3.0701754385964911E-2</v>
      </c>
      <c r="AE79" s="5">
        <f t="shared" ref="AE79:AE80" si="61">R79/$AF79</f>
        <v>7.4561403508771926E-2</v>
      </c>
      <c r="AF79" s="3">
        <f t="shared" ref="AF79:AF80" si="62">SUM(N79:R79)</f>
        <v>228</v>
      </c>
      <c r="AG79" s="3"/>
      <c r="AH79" s="3">
        <f t="shared" ref="AH79:AH80" si="63">ROUND(AA79*100,1)</f>
        <v>34.200000000000003</v>
      </c>
      <c r="AI79" s="3">
        <f t="shared" ref="AI79:AI80" si="64">ROUND(AB79*100,1)</f>
        <v>43.4</v>
      </c>
      <c r="AJ79" s="3">
        <f t="shared" ref="AJ79:AJ80" si="65">ROUND(AC79*100,1)</f>
        <v>11.8</v>
      </c>
      <c r="AK79" s="3">
        <f t="shared" ref="AK79:AK80" si="66">ROUND(AD79*100,1)</f>
        <v>3.1</v>
      </c>
      <c r="AL79" s="3">
        <f t="shared" ref="AL79:AL80" si="67">ROUND(AE79*100,1)</f>
        <v>7.5</v>
      </c>
      <c r="AM79" s="3">
        <f t="shared" ref="AM79:AM80" si="68">S79</f>
        <v>1.8246445497630333</v>
      </c>
      <c r="AN79" s="3"/>
      <c r="AO79" s="3">
        <f t="shared" ref="AO79:AO80" si="69">AH79+ AI79</f>
        <v>77.599999999999994</v>
      </c>
      <c r="AP79" s="3">
        <f t="shared" ref="AP79:AP80" si="70">AJ79+ AK79</f>
        <v>14.9</v>
      </c>
      <c r="AQ79" s="3">
        <f t="shared" ref="AQ79:AQ80" si="71">AL79</f>
        <v>7.5</v>
      </c>
    </row>
    <row r="80" spans="13:43" x14ac:dyDescent="0.1">
      <c r="M80" s="1" t="s">
        <v>35</v>
      </c>
      <c r="N80" s="3">
        <v>94</v>
      </c>
      <c r="O80" s="3">
        <v>95</v>
      </c>
      <c r="P80" s="3">
        <v>20</v>
      </c>
      <c r="Q80" s="3">
        <v>8</v>
      </c>
      <c r="R80" s="3">
        <v>11</v>
      </c>
      <c r="S80" s="3">
        <f t="shared" si="52"/>
        <v>1.7327188940092166</v>
      </c>
      <c r="T80" s="2">
        <v>3.5</v>
      </c>
      <c r="U80" s="3"/>
      <c r="V80" s="3">
        <f t="shared" si="53"/>
        <v>94</v>
      </c>
      <c r="W80" s="3">
        <f t="shared" si="54"/>
        <v>190</v>
      </c>
      <c r="X80" s="3">
        <f t="shared" si="55"/>
        <v>60</v>
      </c>
      <c r="Y80" s="3">
        <f t="shared" si="56"/>
        <v>32</v>
      </c>
      <c r="Z80" s="3"/>
      <c r="AA80" s="5">
        <f t="shared" si="57"/>
        <v>0.41228070175438597</v>
      </c>
      <c r="AB80" s="5">
        <f t="shared" si="58"/>
        <v>0.41666666666666669</v>
      </c>
      <c r="AC80" s="5">
        <f t="shared" si="59"/>
        <v>8.771929824561403E-2</v>
      </c>
      <c r="AD80" s="5">
        <f t="shared" si="60"/>
        <v>3.5087719298245612E-2</v>
      </c>
      <c r="AE80" s="5">
        <f t="shared" si="61"/>
        <v>4.8245614035087717E-2</v>
      </c>
      <c r="AF80" s="3">
        <f t="shared" si="62"/>
        <v>228</v>
      </c>
      <c r="AG80" s="3"/>
      <c r="AH80" s="3">
        <f t="shared" si="63"/>
        <v>41.2</v>
      </c>
      <c r="AI80" s="3">
        <f t="shared" si="64"/>
        <v>41.7</v>
      </c>
      <c r="AJ80" s="3">
        <f t="shared" si="65"/>
        <v>8.8000000000000007</v>
      </c>
      <c r="AK80" s="3">
        <f t="shared" si="66"/>
        <v>3.5</v>
      </c>
      <c r="AL80" s="3">
        <f t="shared" si="67"/>
        <v>4.8</v>
      </c>
      <c r="AM80" s="3">
        <f t="shared" si="68"/>
        <v>1.7327188940092166</v>
      </c>
      <c r="AN80" s="3"/>
      <c r="AO80" s="3">
        <f t="shared" si="69"/>
        <v>82.9</v>
      </c>
      <c r="AP80" s="3">
        <f t="shared" si="70"/>
        <v>12.3</v>
      </c>
      <c r="AQ80" s="3">
        <f t="shared" si="71"/>
        <v>4.8</v>
      </c>
    </row>
    <row r="99" spans="13:43" x14ac:dyDescent="0.1">
      <c r="M99" s="3"/>
      <c r="N99" s="6" t="s">
        <v>0</v>
      </c>
      <c r="O99" s="6" t="s">
        <v>1</v>
      </c>
      <c r="P99" s="6" t="s">
        <v>2</v>
      </c>
      <c r="Q99" s="6" t="s">
        <v>3</v>
      </c>
      <c r="R99" s="6" t="s">
        <v>4</v>
      </c>
      <c r="S99" s="3"/>
      <c r="T99" s="2"/>
      <c r="U99" s="3"/>
      <c r="V99" s="3"/>
      <c r="W99" s="3"/>
      <c r="X99" s="3"/>
      <c r="Y99" s="3"/>
      <c r="Z99" s="3"/>
      <c r="AA99" s="6" t="s">
        <v>5</v>
      </c>
      <c r="AB99" s="6" t="s">
        <v>6</v>
      </c>
      <c r="AC99" s="6" t="s">
        <v>7</v>
      </c>
      <c r="AD99" s="6" t="s">
        <v>8</v>
      </c>
      <c r="AE99" s="6" t="s">
        <v>9</v>
      </c>
      <c r="AF99" s="3"/>
      <c r="AG99" s="3"/>
      <c r="AH99" s="6" t="s">
        <v>5</v>
      </c>
      <c r="AI99" s="6" t="s">
        <v>6</v>
      </c>
      <c r="AJ99" s="6" t="s">
        <v>7</v>
      </c>
      <c r="AK99" s="6" t="s">
        <v>8</v>
      </c>
      <c r="AL99" s="6" t="s">
        <v>9</v>
      </c>
      <c r="AM99" s="3"/>
      <c r="AN99" s="3"/>
      <c r="AO99" s="3"/>
      <c r="AP99" s="3"/>
      <c r="AQ99" s="3"/>
    </row>
    <row r="100" spans="13:43" x14ac:dyDescent="0.1">
      <c r="M100" s="1" t="s">
        <v>36</v>
      </c>
      <c r="N100" s="7" t="s">
        <v>11</v>
      </c>
      <c r="O100" s="7" t="s">
        <v>12</v>
      </c>
      <c r="P100" s="7" t="s">
        <v>13</v>
      </c>
      <c r="Q100" s="7" t="s">
        <v>14</v>
      </c>
      <c r="R100" s="7" t="s">
        <v>15</v>
      </c>
      <c r="S100" s="4" t="s">
        <v>16</v>
      </c>
      <c r="T100" s="2"/>
      <c r="U100" s="3"/>
      <c r="V100" s="3"/>
      <c r="W100" s="3"/>
      <c r="X100" s="3"/>
      <c r="Y100" s="3"/>
      <c r="Z100" s="3"/>
      <c r="AA100" s="4" t="s">
        <v>11</v>
      </c>
      <c r="AB100" s="4" t="s">
        <v>12</v>
      </c>
      <c r="AC100" s="4" t="s">
        <v>13</v>
      </c>
      <c r="AD100" s="4" t="s">
        <v>14</v>
      </c>
      <c r="AE100" s="4" t="s">
        <v>15</v>
      </c>
      <c r="AF100" s="3"/>
      <c r="AG100" s="3"/>
      <c r="AH100" s="4" t="s">
        <v>11</v>
      </c>
      <c r="AI100" s="4" t="s">
        <v>12</v>
      </c>
      <c r="AJ100" s="4" t="s">
        <v>13</v>
      </c>
      <c r="AK100" s="4" t="s">
        <v>14</v>
      </c>
      <c r="AL100" s="4" t="s">
        <v>15</v>
      </c>
      <c r="AM100" s="4" t="s">
        <v>16</v>
      </c>
      <c r="AN100" s="3"/>
      <c r="AO100" s="3" t="s">
        <v>17</v>
      </c>
      <c r="AP100" s="3" t="s">
        <v>18</v>
      </c>
      <c r="AQ100" s="3" t="s">
        <v>19</v>
      </c>
    </row>
    <row r="101" spans="13:43" x14ac:dyDescent="0.1">
      <c r="M101" s="1" t="s">
        <v>37</v>
      </c>
      <c r="N101" s="3">
        <v>125</v>
      </c>
      <c r="O101" s="3">
        <v>80</v>
      </c>
      <c r="P101" s="3">
        <v>15</v>
      </c>
      <c r="Q101" s="3">
        <v>2</v>
      </c>
      <c r="R101" s="3">
        <v>6</v>
      </c>
      <c r="S101" s="3">
        <f t="shared" ref="S101:S102" si="72">SUM(V101:Y101)/SUM(N101:Q101)</f>
        <v>1.5225225225225225</v>
      </c>
      <c r="T101" s="2">
        <v>1.5</v>
      </c>
      <c r="U101" s="3"/>
      <c r="V101" s="3">
        <f t="shared" ref="V101:V102" si="73">N101*1</f>
        <v>125</v>
      </c>
      <c r="W101" s="3">
        <f t="shared" ref="W101:W102" si="74">O101*2</f>
        <v>160</v>
      </c>
      <c r="X101" s="3">
        <f t="shared" ref="X101:X102" si="75">P101*3</f>
        <v>45</v>
      </c>
      <c r="Y101" s="3">
        <f t="shared" ref="Y101:Y102" si="76">Q101*4</f>
        <v>8</v>
      </c>
      <c r="Z101" s="3"/>
      <c r="AA101" s="5">
        <f t="shared" ref="AA101:AA102" si="77">N101/$AF101</f>
        <v>0.54824561403508776</v>
      </c>
      <c r="AB101" s="5">
        <f t="shared" ref="AB101:AB102" si="78">O101/$AF101</f>
        <v>0.35087719298245612</v>
      </c>
      <c r="AC101" s="5">
        <f t="shared" ref="AC101:AC102" si="79">P101/$AF101</f>
        <v>6.5789473684210523E-2</v>
      </c>
      <c r="AD101" s="5">
        <f t="shared" ref="AD101:AD102" si="80">Q101/$AF101</f>
        <v>8.771929824561403E-3</v>
      </c>
      <c r="AE101" s="5">
        <f t="shared" ref="AE101:AE102" si="81">R101/$AF101</f>
        <v>2.6315789473684209E-2</v>
      </c>
      <c r="AF101" s="3">
        <f t="shared" ref="AF101:AF102" si="82">SUM(N101:R101)</f>
        <v>228</v>
      </c>
      <c r="AG101" s="3"/>
      <c r="AH101" s="3">
        <f t="shared" ref="AH101:AH102" si="83">ROUND(AA101*100,1)</f>
        <v>54.8</v>
      </c>
      <c r="AI101" s="3">
        <f t="shared" ref="AI101:AI102" si="84">ROUND(AB101*100,1)</f>
        <v>35.1</v>
      </c>
      <c r="AJ101" s="3">
        <f t="shared" ref="AJ101:AJ102" si="85">ROUND(AC101*100,1)</f>
        <v>6.6</v>
      </c>
      <c r="AK101" s="3">
        <f t="shared" ref="AK101:AK102" si="86">ROUND(AD101*100,1)</f>
        <v>0.9</v>
      </c>
      <c r="AL101" s="3">
        <f t="shared" ref="AL101:AL102" si="87">ROUND(AE101*100,1)</f>
        <v>2.6</v>
      </c>
      <c r="AM101" s="3">
        <f t="shared" ref="AM101:AM102" si="88">S101</f>
        <v>1.5225225225225225</v>
      </c>
      <c r="AN101" s="3"/>
      <c r="AO101" s="3">
        <f t="shared" ref="AO101:AO102" si="89">AH101+ AI101</f>
        <v>89.9</v>
      </c>
      <c r="AP101" s="3">
        <f t="shared" ref="AP101:AP102" si="90">AJ101+ AK101</f>
        <v>7.5</v>
      </c>
      <c r="AQ101" s="3">
        <f t="shared" ref="AQ101:AQ102" si="91">AL101</f>
        <v>2.6</v>
      </c>
    </row>
    <row r="102" spans="13:43" x14ac:dyDescent="0.1">
      <c r="M102" s="1" t="s">
        <v>38</v>
      </c>
      <c r="N102" s="3">
        <v>96</v>
      </c>
      <c r="O102" s="3">
        <v>72</v>
      </c>
      <c r="P102" s="3">
        <v>30</v>
      </c>
      <c r="Q102" s="3">
        <v>12</v>
      </c>
      <c r="R102" s="3">
        <v>18</v>
      </c>
      <c r="S102" s="3">
        <f t="shared" si="72"/>
        <v>1.8</v>
      </c>
      <c r="T102" s="2">
        <v>3.5</v>
      </c>
      <c r="U102" s="3"/>
      <c r="V102" s="3">
        <f t="shared" si="73"/>
        <v>96</v>
      </c>
      <c r="W102" s="3">
        <f t="shared" si="74"/>
        <v>144</v>
      </c>
      <c r="X102" s="3">
        <f t="shared" si="75"/>
        <v>90</v>
      </c>
      <c r="Y102" s="3">
        <f t="shared" si="76"/>
        <v>48</v>
      </c>
      <c r="Z102" s="3"/>
      <c r="AA102" s="5">
        <f t="shared" si="77"/>
        <v>0.42105263157894735</v>
      </c>
      <c r="AB102" s="5">
        <f t="shared" si="78"/>
        <v>0.31578947368421051</v>
      </c>
      <c r="AC102" s="5">
        <f t="shared" si="79"/>
        <v>0.13157894736842105</v>
      </c>
      <c r="AD102" s="5">
        <f t="shared" si="80"/>
        <v>5.2631578947368418E-2</v>
      </c>
      <c r="AE102" s="5">
        <f t="shared" si="81"/>
        <v>7.8947368421052627E-2</v>
      </c>
      <c r="AF102" s="3">
        <f t="shared" si="82"/>
        <v>228</v>
      </c>
      <c r="AG102" s="3"/>
      <c r="AH102" s="3">
        <f t="shared" si="83"/>
        <v>42.1</v>
      </c>
      <c r="AI102" s="3">
        <f t="shared" si="84"/>
        <v>31.6</v>
      </c>
      <c r="AJ102" s="3">
        <f t="shared" si="85"/>
        <v>13.2</v>
      </c>
      <c r="AK102" s="3">
        <f t="shared" si="86"/>
        <v>5.3</v>
      </c>
      <c r="AL102" s="3">
        <f t="shared" si="87"/>
        <v>7.9</v>
      </c>
      <c r="AM102" s="3">
        <f t="shared" si="88"/>
        <v>1.8</v>
      </c>
      <c r="AN102" s="3"/>
      <c r="AO102" s="3">
        <f t="shared" si="89"/>
        <v>73.7</v>
      </c>
      <c r="AP102" s="3">
        <f t="shared" si="90"/>
        <v>18.5</v>
      </c>
      <c r="AQ102" s="3">
        <f t="shared" si="91"/>
        <v>7.9</v>
      </c>
    </row>
    <row r="121" spans="13:43" x14ac:dyDescent="0.1">
      <c r="M121" s="3"/>
      <c r="N121" s="6" t="s">
        <v>0</v>
      </c>
      <c r="O121" s="6" t="s">
        <v>1</v>
      </c>
      <c r="P121" s="6" t="s">
        <v>2</v>
      </c>
      <c r="Q121" s="6" t="s">
        <v>3</v>
      </c>
      <c r="R121" s="6" t="s">
        <v>4</v>
      </c>
      <c r="S121" s="3"/>
      <c r="T121" s="2"/>
      <c r="U121" s="3"/>
      <c r="V121" s="3"/>
      <c r="W121" s="3"/>
      <c r="X121" s="3"/>
      <c r="Y121" s="3"/>
      <c r="Z121" s="3"/>
      <c r="AA121" s="6" t="s">
        <v>5</v>
      </c>
      <c r="AB121" s="6" t="s">
        <v>6</v>
      </c>
      <c r="AC121" s="6" t="s">
        <v>7</v>
      </c>
      <c r="AD121" s="6" t="s">
        <v>8</v>
      </c>
      <c r="AE121" s="6" t="s">
        <v>9</v>
      </c>
      <c r="AF121" s="3"/>
      <c r="AG121" s="3"/>
      <c r="AH121" s="6" t="s">
        <v>5</v>
      </c>
      <c r="AI121" s="6" t="s">
        <v>6</v>
      </c>
      <c r="AJ121" s="6" t="s">
        <v>7</v>
      </c>
      <c r="AK121" s="6" t="s">
        <v>8</v>
      </c>
      <c r="AL121" s="6" t="s">
        <v>9</v>
      </c>
      <c r="AM121" s="3"/>
      <c r="AN121" s="3"/>
      <c r="AO121" s="3"/>
      <c r="AP121" s="3"/>
      <c r="AQ121" s="3"/>
    </row>
    <row r="122" spans="13:43" x14ac:dyDescent="0.1">
      <c r="M122" s="1" t="s">
        <v>39</v>
      </c>
      <c r="N122" s="7" t="s">
        <v>11</v>
      </c>
      <c r="O122" s="7" t="s">
        <v>12</v>
      </c>
      <c r="P122" s="7" t="s">
        <v>13</v>
      </c>
      <c r="Q122" s="7" t="s">
        <v>14</v>
      </c>
      <c r="R122" s="7" t="s">
        <v>15</v>
      </c>
      <c r="S122" s="4" t="s">
        <v>16</v>
      </c>
      <c r="T122" s="2"/>
      <c r="U122" s="3"/>
      <c r="V122" s="3"/>
      <c r="W122" s="3"/>
      <c r="X122" s="3"/>
      <c r="Y122" s="3"/>
      <c r="Z122" s="3"/>
      <c r="AA122" s="4" t="s">
        <v>11</v>
      </c>
      <c r="AB122" s="4" t="s">
        <v>12</v>
      </c>
      <c r="AC122" s="4" t="s">
        <v>13</v>
      </c>
      <c r="AD122" s="4" t="s">
        <v>14</v>
      </c>
      <c r="AE122" s="4" t="s">
        <v>15</v>
      </c>
      <c r="AF122" s="3"/>
      <c r="AG122" s="3"/>
      <c r="AH122" s="4" t="s">
        <v>11</v>
      </c>
      <c r="AI122" s="4" t="s">
        <v>12</v>
      </c>
      <c r="AJ122" s="4" t="s">
        <v>13</v>
      </c>
      <c r="AK122" s="4" t="s">
        <v>14</v>
      </c>
      <c r="AL122" s="4" t="s">
        <v>15</v>
      </c>
      <c r="AM122" s="4" t="s">
        <v>16</v>
      </c>
      <c r="AN122" s="3"/>
      <c r="AO122" s="3" t="s">
        <v>17</v>
      </c>
      <c r="AP122" s="3" t="s">
        <v>18</v>
      </c>
      <c r="AQ122" s="3" t="s">
        <v>19</v>
      </c>
    </row>
    <row r="123" spans="13:43" x14ac:dyDescent="0.1">
      <c r="M123" s="1" t="s">
        <v>40</v>
      </c>
      <c r="N123" s="3">
        <v>113</v>
      </c>
      <c r="O123" s="3">
        <v>86</v>
      </c>
      <c r="P123" s="3">
        <v>17</v>
      </c>
      <c r="Q123" s="3">
        <v>3</v>
      </c>
      <c r="R123" s="3">
        <v>9</v>
      </c>
      <c r="S123" s="3">
        <f t="shared" ref="S123:S128" si="92">SUM(V123:Y123)/SUM(N123:Q123)</f>
        <v>1.5890410958904109</v>
      </c>
      <c r="T123" s="2">
        <v>0.83</v>
      </c>
      <c r="U123" s="3"/>
      <c r="V123" s="3">
        <f t="shared" ref="V123:V128" si="93">N123*1</f>
        <v>113</v>
      </c>
      <c r="W123" s="3">
        <f t="shared" ref="W123:W128" si="94">O123*2</f>
        <v>172</v>
      </c>
      <c r="X123" s="3">
        <f t="shared" ref="X123:X128" si="95">P123*3</f>
        <v>51</v>
      </c>
      <c r="Y123" s="3">
        <f t="shared" ref="Y123:Y128" si="96">Q123*4</f>
        <v>12</v>
      </c>
      <c r="Z123" s="3"/>
      <c r="AA123" s="5">
        <f t="shared" ref="AA123:AA128" si="97">N123/$AF123</f>
        <v>0.49561403508771928</v>
      </c>
      <c r="AB123" s="5">
        <f t="shared" ref="AB123:AB128" si="98">O123/$AF123</f>
        <v>0.37719298245614036</v>
      </c>
      <c r="AC123" s="5">
        <f t="shared" ref="AC123:AC128" si="99">P123/$AF123</f>
        <v>7.4561403508771926E-2</v>
      </c>
      <c r="AD123" s="5">
        <f t="shared" ref="AD123:AD128" si="100">Q123/$AF123</f>
        <v>1.3157894736842105E-2</v>
      </c>
      <c r="AE123" s="5">
        <f t="shared" ref="AE123:AE128" si="101">R123/$AF123</f>
        <v>3.9473684210526314E-2</v>
      </c>
      <c r="AF123" s="3">
        <f t="shared" ref="AF123:AF128" si="102">SUM(N123:R123)</f>
        <v>228</v>
      </c>
      <c r="AG123" s="3"/>
      <c r="AH123" s="3">
        <f t="shared" ref="AH123:AH128" si="103">ROUND(AA123*100,1)</f>
        <v>49.6</v>
      </c>
      <c r="AI123" s="3">
        <f t="shared" ref="AI123:AI128" si="104">ROUND(AB123*100,1)</f>
        <v>37.700000000000003</v>
      </c>
      <c r="AJ123" s="3">
        <f t="shared" ref="AJ123:AJ128" si="105">ROUND(AC123*100,1)</f>
        <v>7.5</v>
      </c>
      <c r="AK123" s="3">
        <f t="shared" ref="AK123:AK128" si="106">ROUND(AD123*100,1)</f>
        <v>1.3</v>
      </c>
      <c r="AL123" s="3">
        <f t="shared" ref="AL123:AL128" si="107">ROUND(AE123*100,1)</f>
        <v>3.9</v>
      </c>
      <c r="AM123" s="3">
        <f t="shared" ref="AM123:AM128" si="108">S123</f>
        <v>1.5890410958904109</v>
      </c>
      <c r="AN123" s="3"/>
      <c r="AO123" s="3">
        <f t="shared" ref="AO123:AO128" si="109">AH123+ AI123</f>
        <v>87.300000000000011</v>
      </c>
      <c r="AP123" s="3">
        <f t="shared" ref="AP123:AP128" si="110">AJ123+ AK123</f>
        <v>8.8000000000000007</v>
      </c>
      <c r="AQ123" s="3">
        <f t="shared" ref="AQ123:AQ128" si="111">AL123</f>
        <v>3.9</v>
      </c>
    </row>
    <row r="124" spans="13:43" x14ac:dyDescent="0.1">
      <c r="M124" s="1" t="s">
        <v>41</v>
      </c>
      <c r="N124" s="3">
        <v>89</v>
      </c>
      <c r="O124" s="3">
        <v>85</v>
      </c>
      <c r="P124" s="3">
        <v>32</v>
      </c>
      <c r="Q124" s="3">
        <v>9</v>
      </c>
      <c r="R124" s="3">
        <v>13</v>
      </c>
      <c r="S124" s="3">
        <f t="shared" si="92"/>
        <v>1.8186046511627907</v>
      </c>
      <c r="T124" s="2">
        <v>1.5</v>
      </c>
      <c r="U124" s="3"/>
      <c r="V124" s="3">
        <f t="shared" si="93"/>
        <v>89</v>
      </c>
      <c r="W124" s="3">
        <f t="shared" si="94"/>
        <v>170</v>
      </c>
      <c r="X124" s="3">
        <f t="shared" si="95"/>
        <v>96</v>
      </c>
      <c r="Y124" s="3">
        <f t="shared" si="96"/>
        <v>36</v>
      </c>
      <c r="Z124" s="3"/>
      <c r="AA124" s="5">
        <f t="shared" si="97"/>
        <v>0.39035087719298245</v>
      </c>
      <c r="AB124" s="5">
        <f t="shared" si="98"/>
        <v>0.37280701754385964</v>
      </c>
      <c r="AC124" s="5">
        <f t="shared" si="99"/>
        <v>0.14035087719298245</v>
      </c>
      <c r="AD124" s="5">
        <f t="shared" si="100"/>
        <v>3.9473684210526314E-2</v>
      </c>
      <c r="AE124" s="5">
        <f t="shared" si="101"/>
        <v>5.701754385964912E-2</v>
      </c>
      <c r="AF124" s="3">
        <f t="shared" si="102"/>
        <v>228</v>
      </c>
      <c r="AG124" s="3"/>
      <c r="AH124" s="3">
        <f t="shared" si="103"/>
        <v>39</v>
      </c>
      <c r="AI124" s="3">
        <f t="shared" si="104"/>
        <v>37.299999999999997</v>
      </c>
      <c r="AJ124" s="3">
        <f t="shared" si="105"/>
        <v>14</v>
      </c>
      <c r="AK124" s="3">
        <f t="shared" si="106"/>
        <v>3.9</v>
      </c>
      <c r="AL124" s="3">
        <f t="shared" si="107"/>
        <v>5.7</v>
      </c>
      <c r="AM124" s="3">
        <f t="shared" si="108"/>
        <v>1.8186046511627907</v>
      </c>
      <c r="AN124" s="3"/>
      <c r="AO124" s="3">
        <f t="shared" si="109"/>
        <v>76.3</v>
      </c>
      <c r="AP124" s="3">
        <f t="shared" si="110"/>
        <v>17.899999999999999</v>
      </c>
      <c r="AQ124" s="3">
        <f t="shared" si="111"/>
        <v>5.7</v>
      </c>
    </row>
    <row r="125" spans="13:43" x14ac:dyDescent="0.1">
      <c r="M125" s="1" t="s">
        <v>42</v>
      </c>
      <c r="N125" s="3">
        <v>109</v>
      </c>
      <c r="O125" s="3">
        <v>77</v>
      </c>
      <c r="P125" s="3">
        <v>25</v>
      </c>
      <c r="Q125" s="3">
        <v>8</v>
      </c>
      <c r="R125" s="3">
        <v>9</v>
      </c>
      <c r="S125" s="3">
        <f t="shared" si="92"/>
        <v>1.6894977168949772</v>
      </c>
      <c r="T125" s="2">
        <v>2.17</v>
      </c>
      <c r="U125" s="3"/>
      <c r="V125" s="3">
        <f t="shared" si="93"/>
        <v>109</v>
      </c>
      <c r="W125" s="3">
        <f t="shared" si="94"/>
        <v>154</v>
      </c>
      <c r="X125" s="3">
        <f t="shared" si="95"/>
        <v>75</v>
      </c>
      <c r="Y125" s="3">
        <f t="shared" si="96"/>
        <v>32</v>
      </c>
      <c r="Z125" s="3"/>
      <c r="AA125" s="5">
        <f t="shared" si="97"/>
        <v>0.47807017543859648</v>
      </c>
      <c r="AB125" s="5">
        <f t="shared" si="98"/>
        <v>0.33771929824561403</v>
      </c>
      <c r="AC125" s="5">
        <f t="shared" si="99"/>
        <v>0.10964912280701754</v>
      </c>
      <c r="AD125" s="5">
        <f t="shared" si="100"/>
        <v>3.5087719298245612E-2</v>
      </c>
      <c r="AE125" s="5">
        <f t="shared" si="101"/>
        <v>3.9473684210526314E-2</v>
      </c>
      <c r="AF125" s="3">
        <f t="shared" si="102"/>
        <v>228</v>
      </c>
      <c r="AG125" s="3"/>
      <c r="AH125" s="3">
        <f t="shared" si="103"/>
        <v>47.8</v>
      </c>
      <c r="AI125" s="3">
        <f t="shared" si="104"/>
        <v>33.799999999999997</v>
      </c>
      <c r="AJ125" s="3">
        <f t="shared" si="105"/>
        <v>11</v>
      </c>
      <c r="AK125" s="3">
        <f t="shared" si="106"/>
        <v>3.5</v>
      </c>
      <c r="AL125" s="3">
        <f t="shared" si="107"/>
        <v>3.9</v>
      </c>
      <c r="AM125" s="3">
        <f t="shared" si="108"/>
        <v>1.6894977168949772</v>
      </c>
      <c r="AN125" s="3"/>
      <c r="AO125" s="3">
        <f t="shared" si="109"/>
        <v>81.599999999999994</v>
      </c>
      <c r="AP125" s="3">
        <f t="shared" si="110"/>
        <v>14.5</v>
      </c>
      <c r="AQ125" s="3">
        <f t="shared" si="111"/>
        <v>3.9</v>
      </c>
    </row>
    <row r="126" spans="13:43" x14ac:dyDescent="0.1">
      <c r="M126" s="1" t="s">
        <v>43</v>
      </c>
      <c r="N126" s="3">
        <v>113</v>
      </c>
      <c r="O126" s="3">
        <v>38</v>
      </c>
      <c r="P126" s="3">
        <v>5</v>
      </c>
      <c r="Q126" s="3">
        <v>57</v>
      </c>
      <c r="R126" s="3">
        <v>15</v>
      </c>
      <c r="S126" s="3">
        <f t="shared" si="92"/>
        <v>2.028169014084507</v>
      </c>
      <c r="T126" s="2">
        <v>2.84</v>
      </c>
      <c r="U126" s="3"/>
      <c r="V126" s="3">
        <f t="shared" si="93"/>
        <v>113</v>
      </c>
      <c r="W126" s="3">
        <f t="shared" si="94"/>
        <v>76</v>
      </c>
      <c r="X126" s="3">
        <f t="shared" si="95"/>
        <v>15</v>
      </c>
      <c r="Y126" s="3">
        <f t="shared" si="96"/>
        <v>228</v>
      </c>
      <c r="Z126" s="3"/>
      <c r="AA126" s="5">
        <f t="shared" si="97"/>
        <v>0.49561403508771928</v>
      </c>
      <c r="AB126" s="5">
        <f t="shared" si="98"/>
        <v>0.16666666666666666</v>
      </c>
      <c r="AC126" s="5">
        <f t="shared" si="99"/>
        <v>2.1929824561403508E-2</v>
      </c>
      <c r="AD126" s="5">
        <f t="shared" si="100"/>
        <v>0.25</v>
      </c>
      <c r="AE126" s="5">
        <f t="shared" si="101"/>
        <v>6.5789473684210523E-2</v>
      </c>
      <c r="AF126" s="3">
        <f t="shared" si="102"/>
        <v>228</v>
      </c>
      <c r="AG126" s="3"/>
      <c r="AH126" s="3">
        <f t="shared" si="103"/>
        <v>49.6</v>
      </c>
      <c r="AI126" s="3">
        <f t="shared" si="104"/>
        <v>16.7</v>
      </c>
      <c r="AJ126" s="3">
        <f t="shared" si="105"/>
        <v>2.2000000000000002</v>
      </c>
      <c r="AK126" s="3">
        <f t="shared" si="106"/>
        <v>25</v>
      </c>
      <c r="AL126" s="3">
        <f t="shared" si="107"/>
        <v>6.6</v>
      </c>
      <c r="AM126" s="3">
        <f t="shared" si="108"/>
        <v>2.028169014084507</v>
      </c>
      <c r="AN126" s="3"/>
      <c r="AO126" s="3">
        <f t="shared" si="109"/>
        <v>66.3</v>
      </c>
      <c r="AP126" s="3">
        <f t="shared" si="110"/>
        <v>27.2</v>
      </c>
      <c r="AQ126" s="3">
        <f t="shared" si="111"/>
        <v>6.6</v>
      </c>
    </row>
    <row r="127" spans="13:43" x14ac:dyDescent="0.1">
      <c r="M127" s="1" t="s">
        <v>44</v>
      </c>
      <c r="N127" s="3">
        <v>24</v>
      </c>
      <c r="O127" s="3">
        <v>57</v>
      </c>
      <c r="P127" s="3">
        <v>57</v>
      </c>
      <c r="Q127" s="3">
        <v>53</v>
      </c>
      <c r="R127" s="3">
        <v>37</v>
      </c>
      <c r="S127" s="3">
        <f t="shared" si="92"/>
        <v>2.7277486910994764</v>
      </c>
      <c r="T127" s="2">
        <v>3.51</v>
      </c>
      <c r="U127" s="3"/>
      <c r="V127" s="3">
        <f t="shared" si="93"/>
        <v>24</v>
      </c>
      <c r="W127" s="3">
        <f t="shared" si="94"/>
        <v>114</v>
      </c>
      <c r="X127" s="3">
        <f t="shared" si="95"/>
        <v>171</v>
      </c>
      <c r="Y127" s="3">
        <f t="shared" si="96"/>
        <v>212</v>
      </c>
      <c r="Z127" s="3"/>
      <c r="AA127" s="5">
        <f t="shared" si="97"/>
        <v>0.10526315789473684</v>
      </c>
      <c r="AB127" s="5">
        <f t="shared" si="98"/>
        <v>0.25</v>
      </c>
      <c r="AC127" s="5">
        <f t="shared" si="99"/>
        <v>0.25</v>
      </c>
      <c r="AD127" s="5">
        <f t="shared" si="100"/>
        <v>0.23245614035087719</v>
      </c>
      <c r="AE127" s="5">
        <f t="shared" si="101"/>
        <v>0.16228070175438597</v>
      </c>
      <c r="AF127" s="3">
        <f t="shared" si="102"/>
        <v>228</v>
      </c>
      <c r="AG127" s="3"/>
      <c r="AH127" s="3">
        <f t="shared" si="103"/>
        <v>10.5</v>
      </c>
      <c r="AI127" s="3">
        <f t="shared" si="104"/>
        <v>25</v>
      </c>
      <c r="AJ127" s="3">
        <f t="shared" si="105"/>
        <v>25</v>
      </c>
      <c r="AK127" s="3">
        <f t="shared" si="106"/>
        <v>23.2</v>
      </c>
      <c r="AL127" s="3">
        <f t="shared" si="107"/>
        <v>16.2</v>
      </c>
      <c r="AM127" s="3">
        <f t="shared" si="108"/>
        <v>2.7277486910994764</v>
      </c>
      <c r="AN127" s="3"/>
      <c r="AO127" s="3">
        <f t="shared" si="109"/>
        <v>35.5</v>
      </c>
      <c r="AP127" s="3">
        <f t="shared" si="110"/>
        <v>48.2</v>
      </c>
      <c r="AQ127" s="3">
        <f t="shared" si="111"/>
        <v>16.2</v>
      </c>
    </row>
    <row r="128" spans="13:43" x14ac:dyDescent="0.1">
      <c r="M128" s="1" t="s">
        <v>45</v>
      </c>
      <c r="N128" s="3">
        <v>119</v>
      </c>
      <c r="O128" s="3">
        <v>52</v>
      </c>
      <c r="P128" s="3">
        <v>27</v>
      </c>
      <c r="Q128" s="3">
        <v>18</v>
      </c>
      <c r="R128" s="3">
        <v>12</v>
      </c>
      <c r="S128" s="3">
        <f t="shared" si="92"/>
        <v>1.7407407407407407</v>
      </c>
      <c r="T128" s="2">
        <v>4.18</v>
      </c>
      <c r="V128" s="3">
        <f t="shared" si="93"/>
        <v>119</v>
      </c>
      <c r="W128" s="3">
        <f t="shared" si="94"/>
        <v>104</v>
      </c>
      <c r="X128" s="3">
        <f t="shared" si="95"/>
        <v>81</v>
      </c>
      <c r="Y128" s="3">
        <f t="shared" si="96"/>
        <v>72</v>
      </c>
      <c r="AA128" s="5">
        <f t="shared" si="97"/>
        <v>0.52192982456140347</v>
      </c>
      <c r="AB128" s="5">
        <f t="shared" si="98"/>
        <v>0.22807017543859648</v>
      </c>
      <c r="AC128" s="5">
        <f t="shared" si="99"/>
        <v>0.11842105263157894</v>
      </c>
      <c r="AD128" s="5">
        <f t="shared" si="100"/>
        <v>7.8947368421052627E-2</v>
      </c>
      <c r="AE128" s="5">
        <f t="shared" si="101"/>
        <v>5.2631578947368418E-2</v>
      </c>
      <c r="AF128" s="3">
        <f t="shared" si="102"/>
        <v>228</v>
      </c>
      <c r="AH128" s="3">
        <f t="shared" si="103"/>
        <v>52.2</v>
      </c>
      <c r="AI128" s="3">
        <f t="shared" si="104"/>
        <v>22.8</v>
      </c>
      <c r="AJ128" s="3">
        <f t="shared" si="105"/>
        <v>11.8</v>
      </c>
      <c r="AK128" s="3">
        <f t="shared" si="106"/>
        <v>7.9</v>
      </c>
      <c r="AL128" s="3">
        <f t="shared" si="107"/>
        <v>5.3</v>
      </c>
      <c r="AM128" s="3">
        <f t="shared" si="108"/>
        <v>1.7407407407407407</v>
      </c>
      <c r="AO128" s="3">
        <f t="shared" si="109"/>
        <v>75</v>
      </c>
      <c r="AP128" s="3">
        <f t="shared" si="110"/>
        <v>19.700000000000003</v>
      </c>
      <c r="AQ128" s="3">
        <f t="shared" si="111"/>
        <v>5.3</v>
      </c>
    </row>
    <row r="147" spans="13:43" x14ac:dyDescent="0.1">
      <c r="M147" s="3"/>
      <c r="N147" s="6" t="s">
        <v>0</v>
      </c>
      <c r="O147" s="6" t="s">
        <v>1</v>
      </c>
      <c r="P147" s="6" t="s">
        <v>2</v>
      </c>
      <c r="Q147" s="6" t="s">
        <v>3</v>
      </c>
      <c r="R147" s="6" t="s">
        <v>4</v>
      </c>
      <c r="S147" s="3"/>
      <c r="T147" s="2"/>
      <c r="U147" s="3"/>
      <c r="V147" s="3"/>
      <c r="W147" s="3"/>
      <c r="X147" s="3"/>
      <c r="Y147" s="3"/>
      <c r="Z147" s="3"/>
      <c r="AA147" s="6" t="s">
        <v>5</v>
      </c>
      <c r="AB147" s="6" t="s">
        <v>6</v>
      </c>
      <c r="AC147" s="6" t="s">
        <v>7</v>
      </c>
      <c r="AD147" s="6" t="s">
        <v>8</v>
      </c>
      <c r="AE147" s="6" t="s">
        <v>9</v>
      </c>
      <c r="AF147" s="3"/>
      <c r="AG147" s="3"/>
      <c r="AH147" s="6" t="s">
        <v>5</v>
      </c>
      <c r="AI147" s="6" t="s">
        <v>6</v>
      </c>
      <c r="AJ147" s="6" t="s">
        <v>7</v>
      </c>
      <c r="AK147" s="6" t="s">
        <v>8</v>
      </c>
      <c r="AL147" s="6" t="s">
        <v>9</v>
      </c>
      <c r="AM147" s="3"/>
      <c r="AN147" s="3"/>
      <c r="AO147" s="3"/>
      <c r="AP147" s="3"/>
      <c r="AQ147" s="3"/>
    </row>
    <row r="148" spans="13:43" x14ac:dyDescent="0.1">
      <c r="M148" s="1" t="s">
        <v>46</v>
      </c>
      <c r="N148" s="7" t="s">
        <v>11</v>
      </c>
      <c r="O148" s="7" t="s">
        <v>12</v>
      </c>
      <c r="P148" s="7" t="s">
        <v>13</v>
      </c>
      <c r="Q148" s="7" t="s">
        <v>14</v>
      </c>
      <c r="R148" s="7" t="s">
        <v>15</v>
      </c>
      <c r="S148" s="4" t="s">
        <v>16</v>
      </c>
      <c r="T148" s="2"/>
      <c r="U148" s="3"/>
      <c r="V148" s="3"/>
      <c r="W148" s="3"/>
      <c r="X148" s="3"/>
      <c r="Y148" s="3"/>
      <c r="Z148" s="3"/>
      <c r="AA148" s="4" t="s">
        <v>11</v>
      </c>
      <c r="AB148" s="4" t="s">
        <v>12</v>
      </c>
      <c r="AC148" s="4" t="s">
        <v>13</v>
      </c>
      <c r="AD148" s="4" t="s">
        <v>14</v>
      </c>
      <c r="AE148" s="4" t="s">
        <v>15</v>
      </c>
      <c r="AF148" s="3"/>
      <c r="AG148" s="3"/>
      <c r="AH148" s="4" t="s">
        <v>11</v>
      </c>
      <c r="AI148" s="4" t="s">
        <v>12</v>
      </c>
      <c r="AJ148" s="4" t="s">
        <v>13</v>
      </c>
      <c r="AK148" s="4" t="s">
        <v>14</v>
      </c>
      <c r="AL148" s="4" t="s">
        <v>15</v>
      </c>
      <c r="AM148" s="4" t="s">
        <v>16</v>
      </c>
      <c r="AN148" s="3"/>
      <c r="AO148" s="3" t="s">
        <v>17</v>
      </c>
      <c r="AP148" s="3" t="s">
        <v>18</v>
      </c>
      <c r="AQ148" s="3" t="s">
        <v>19</v>
      </c>
    </row>
    <row r="149" spans="13:43" x14ac:dyDescent="0.1">
      <c r="M149" s="1" t="s">
        <v>47</v>
      </c>
      <c r="N149" s="3">
        <v>75</v>
      </c>
      <c r="O149" s="3">
        <v>99</v>
      </c>
      <c r="P149" s="3">
        <v>35</v>
      </c>
      <c r="Q149" s="3">
        <v>7</v>
      </c>
      <c r="R149" s="3">
        <v>12</v>
      </c>
      <c r="S149" s="3">
        <f t="shared" ref="S149:S152" si="112">SUM(V149:Y149)/SUM(N149:Q149)</f>
        <v>1.8796296296296295</v>
      </c>
      <c r="T149" s="2">
        <v>0.98</v>
      </c>
      <c r="U149" s="3"/>
      <c r="V149" s="3">
        <f t="shared" ref="V149:V152" si="113">N149*1</f>
        <v>75</v>
      </c>
      <c r="W149" s="3">
        <f t="shared" ref="W149:W152" si="114">O149*2</f>
        <v>198</v>
      </c>
      <c r="X149" s="3">
        <f t="shared" ref="X149:X152" si="115">P149*3</f>
        <v>105</v>
      </c>
      <c r="Y149" s="3">
        <f t="shared" ref="Y149:Y152" si="116">Q149*4</f>
        <v>28</v>
      </c>
      <c r="Z149" s="3"/>
      <c r="AA149" s="5">
        <f t="shared" ref="AA149:AA152" si="117">N149/$AF149</f>
        <v>0.32894736842105265</v>
      </c>
      <c r="AB149" s="5">
        <f t="shared" ref="AB149:AB152" si="118">O149/$AF149</f>
        <v>0.43421052631578949</v>
      </c>
      <c r="AC149" s="5">
        <f t="shared" ref="AC149:AC152" si="119">P149/$AF149</f>
        <v>0.15350877192982457</v>
      </c>
      <c r="AD149" s="5">
        <f t="shared" ref="AD149:AD152" si="120">Q149/$AF149</f>
        <v>3.0701754385964911E-2</v>
      </c>
      <c r="AE149" s="5">
        <f t="shared" ref="AE149:AE152" si="121">R149/$AF149</f>
        <v>5.2631578947368418E-2</v>
      </c>
      <c r="AF149" s="3">
        <f t="shared" ref="AF149:AF152" si="122">SUM(N149:R149)</f>
        <v>228</v>
      </c>
      <c r="AG149" s="3"/>
      <c r="AH149" s="3">
        <f t="shared" ref="AH149:AH152" si="123">ROUND(AA149*100,1)</f>
        <v>32.9</v>
      </c>
      <c r="AI149" s="3">
        <f t="shared" ref="AI149:AI152" si="124">ROUND(AB149*100,1)</f>
        <v>43.4</v>
      </c>
      <c r="AJ149" s="3">
        <f t="shared" ref="AJ149:AJ152" si="125">ROUND(AC149*100,1)</f>
        <v>15.4</v>
      </c>
      <c r="AK149" s="3">
        <f t="shared" ref="AK149:AK152" si="126">ROUND(AD149*100,1)</f>
        <v>3.1</v>
      </c>
      <c r="AL149" s="3">
        <f t="shared" ref="AL149:AL152" si="127">ROUND(AE149*100,1)</f>
        <v>5.3</v>
      </c>
      <c r="AM149" s="3">
        <f t="shared" ref="AM149:AM152" si="128">S149</f>
        <v>1.8796296296296295</v>
      </c>
      <c r="AN149" s="3"/>
      <c r="AO149" s="3">
        <f t="shared" ref="AO149:AO152" si="129">AH149+ AI149</f>
        <v>76.3</v>
      </c>
      <c r="AP149" s="3">
        <f t="shared" ref="AP149:AP152" si="130">AJ149+ AK149</f>
        <v>18.5</v>
      </c>
      <c r="AQ149" s="3">
        <f t="shared" ref="AQ149:AQ152" si="131">AL149</f>
        <v>5.3</v>
      </c>
    </row>
    <row r="150" spans="13:43" x14ac:dyDescent="0.1">
      <c r="M150" s="1" t="s">
        <v>48</v>
      </c>
      <c r="N150" s="3">
        <v>109</v>
      </c>
      <c r="O150" s="3">
        <v>96</v>
      </c>
      <c r="P150" s="3">
        <v>7</v>
      </c>
      <c r="Q150" s="3">
        <v>3</v>
      </c>
      <c r="R150" s="3">
        <v>13</v>
      </c>
      <c r="S150" s="3">
        <f t="shared" si="112"/>
        <v>1.5534883720930233</v>
      </c>
      <c r="T150" s="2">
        <v>1.9930000000000001</v>
      </c>
      <c r="U150" s="3"/>
      <c r="V150" s="3">
        <f t="shared" si="113"/>
        <v>109</v>
      </c>
      <c r="W150" s="3">
        <f t="shared" si="114"/>
        <v>192</v>
      </c>
      <c r="X150" s="3">
        <f t="shared" si="115"/>
        <v>21</v>
      </c>
      <c r="Y150" s="3">
        <f t="shared" si="116"/>
        <v>12</v>
      </c>
      <c r="Z150" s="3"/>
      <c r="AA150" s="5">
        <f t="shared" si="117"/>
        <v>0.47807017543859648</v>
      </c>
      <c r="AB150" s="5">
        <f t="shared" si="118"/>
        <v>0.42105263157894735</v>
      </c>
      <c r="AC150" s="5">
        <f t="shared" si="119"/>
        <v>3.0701754385964911E-2</v>
      </c>
      <c r="AD150" s="5">
        <f t="shared" si="120"/>
        <v>1.3157894736842105E-2</v>
      </c>
      <c r="AE150" s="5">
        <f t="shared" si="121"/>
        <v>5.701754385964912E-2</v>
      </c>
      <c r="AF150" s="3">
        <f t="shared" si="122"/>
        <v>228</v>
      </c>
      <c r="AG150" s="3"/>
      <c r="AH150" s="3">
        <f t="shared" si="123"/>
        <v>47.8</v>
      </c>
      <c r="AI150" s="3">
        <f t="shared" si="124"/>
        <v>42.1</v>
      </c>
      <c r="AJ150" s="3">
        <f t="shared" si="125"/>
        <v>3.1</v>
      </c>
      <c r="AK150" s="3">
        <f t="shared" si="126"/>
        <v>1.3</v>
      </c>
      <c r="AL150" s="3">
        <f t="shared" si="127"/>
        <v>5.7</v>
      </c>
      <c r="AM150" s="3">
        <f t="shared" si="128"/>
        <v>1.5534883720930233</v>
      </c>
      <c r="AN150" s="3"/>
      <c r="AO150" s="3">
        <f t="shared" si="129"/>
        <v>89.9</v>
      </c>
      <c r="AP150" s="3">
        <f t="shared" si="130"/>
        <v>4.4000000000000004</v>
      </c>
      <c r="AQ150" s="3">
        <f t="shared" si="131"/>
        <v>5.7</v>
      </c>
    </row>
    <row r="151" spans="13:43" x14ac:dyDescent="0.1">
      <c r="M151" s="1" t="s">
        <v>49</v>
      </c>
      <c r="N151" s="3">
        <v>126</v>
      </c>
      <c r="O151" s="3">
        <v>68</v>
      </c>
      <c r="P151" s="3">
        <v>20</v>
      </c>
      <c r="Q151" s="3">
        <v>2</v>
      </c>
      <c r="R151" s="3">
        <v>12</v>
      </c>
      <c r="S151" s="3">
        <f t="shared" si="112"/>
        <v>1.5277777777777777</v>
      </c>
      <c r="T151" s="2">
        <v>3.0070000000000001</v>
      </c>
      <c r="U151" s="3"/>
      <c r="V151" s="3">
        <f t="shared" si="113"/>
        <v>126</v>
      </c>
      <c r="W151" s="3">
        <f t="shared" si="114"/>
        <v>136</v>
      </c>
      <c r="X151" s="3">
        <f t="shared" si="115"/>
        <v>60</v>
      </c>
      <c r="Y151" s="3">
        <f t="shared" si="116"/>
        <v>8</v>
      </c>
      <c r="Z151" s="3"/>
      <c r="AA151" s="5">
        <f t="shared" si="117"/>
        <v>0.55263157894736847</v>
      </c>
      <c r="AB151" s="5">
        <f t="shared" si="118"/>
        <v>0.2982456140350877</v>
      </c>
      <c r="AC151" s="5">
        <f t="shared" si="119"/>
        <v>8.771929824561403E-2</v>
      </c>
      <c r="AD151" s="5">
        <f t="shared" si="120"/>
        <v>8.771929824561403E-3</v>
      </c>
      <c r="AE151" s="5">
        <f t="shared" si="121"/>
        <v>5.2631578947368418E-2</v>
      </c>
      <c r="AF151" s="3">
        <f t="shared" si="122"/>
        <v>228</v>
      </c>
      <c r="AG151" s="3"/>
      <c r="AH151" s="3">
        <f t="shared" si="123"/>
        <v>55.3</v>
      </c>
      <c r="AI151" s="3">
        <f t="shared" si="124"/>
        <v>29.8</v>
      </c>
      <c r="AJ151" s="3">
        <f t="shared" si="125"/>
        <v>8.8000000000000007</v>
      </c>
      <c r="AK151" s="3">
        <f t="shared" si="126"/>
        <v>0.9</v>
      </c>
      <c r="AL151" s="3">
        <f t="shared" si="127"/>
        <v>5.3</v>
      </c>
      <c r="AM151" s="3">
        <f t="shared" si="128"/>
        <v>1.5277777777777777</v>
      </c>
      <c r="AN151" s="3"/>
      <c r="AO151" s="3">
        <f t="shared" si="129"/>
        <v>85.1</v>
      </c>
      <c r="AP151" s="3">
        <f t="shared" si="130"/>
        <v>9.7000000000000011</v>
      </c>
      <c r="AQ151" s="3">
        <f t="shared" si="131"/>
        <v>5.3</v>
      </c>
    </row>
    <row r="152" spans="13:43" x14ac:dyDescent="0.1">
      <c r="M152" s="1" t="s">
        <v>50</v>
      </c>
      <c r="N152" s="3">
        <v>33</v>
      </c>
      <c r="O152" s="3">
        <v>64</v>
      </c>
      <c r="P152" s="3">
        <v>76</v>
      </c>
      <c r="Q152" s="3">
        <v>38</v>
      </c>
      <c r="R152" s="3">
        <v>17</v>
      </c>
      <c r="S152" s="3">
        <f t="shared" si="112"/>
        <v>2.5639810426540284</v>
      </c>
      <c r="T152" s="2">
        <v>4.0199999999999996</v>
      </c>
      <c r="U152" s="3"/>
      <c r="V152" s="3">
        <f t="shared" si="113"/>
        <v>33</v>
      </c>
      <c r="W152" s="3">
        <f t="shared" si="114"/>
        <v>128</v>
      </c>
      <c r="X152" s="3">
        <f t="shared" si="115"/>
        <v>228</v>
      </c>
      <c r="Y152" s="3">
        <f t="shared" si="116"/>
        <v>152</v>
      </c>
      <c r="Z152" s="3"/>
      <c r="AA152" s="5">
        <f t="shared" si="117"/>
        <v>0.14473684210526316</v>
      </c>
      <c r="AB152" s="5">
        <f t="shared" si="118"/>
        <v>0.2807017543859649</v>
      </c>
      <c r="AC152" s="5">
        <f t="shared" si="119"/>
        <v>0.33333333333333331</v>
      </c>
      <c r="AD152" s="5">
        <f t="shared" si="120"/>
        <v>0.16666666666666666</v>
      </c>
      <c r="AE152" s="5">
        <f t="shared" si="121"/>
        <v>7.4561403508771926E-2</v>
      </c>
      <c r="AF152" s="3">
        <f t="shared" si="122"/>
        <v>228</v>
      </c>
      <c r="AG152" s="3"/>
      <c r="AH152" s="3">
        <f t="shared" si="123"/>
        <v>14.5</v>
      </c>
      <c r="AI152" s="3">
        <f t="shared" si="124"/>
        <v>28.1</v>
      </c>
      <c r="AJ152" s="3">
        <f t="shared" si="125"/>
        <v>33.299999999999997</v>
      </c>
      <c r="AK152" s="3">
        <f t="shared" si="126"/>
        <v>16.7</v>
      </c>
      <c r="AL152" s="3">
        <f t="shared" si="127"/>
        <v>7.5</v>
      </c>
      <c r="AM152" s="3">
        <f t="shared" si="128"/>
        <v>2.5639810426540284</v>
      </c>
      <c r="AN152" s="3"/>
      <c r="AO152" s="3">
        <f t="shared" si="129"/>
        <v>42.6</v>
      </c>
      <c r="AP152" s="3">
        <f t="shared" si="130"/>
        <v>50</v>
      </c>
      <c r="AQ152" s="3">
        <f t="shared" si="131"/>
        <v>7.5</v>
      </c>
    </row>
  </sheetData>
  <phoneticPr fontId="2"/>
  <printOptions horizontalCentered="1"/>
  <pageMargins left="0.78740157480314965" right="0.78740157480314965" top="0.78740157480314965" bottom="0.78740157480314965" header="0.39370078740157483" footer="0.39370078740157483"/>
  <pageSetup paperSize="9" scale="56" orientation="portrait" r:id="rId1"/>
  <rowBreaks count="2" manualBreakCount="2">
    <brk id="71" max="10" man="1"/>
    <brk id="14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dimension ref="M6:AQ269"/>
  <sheetViews>
    <sheetView tabSelected="1" view="pageBreakPreview" zoomScaleNormal="100" zoomScaleSheetLayoutView="100" workbookViewId="0"/>
  </sheetViews>
  <sheetFormatPr defaultColWidth="8.99609375" defaultRowHeight="12" x14ac:dyDescent="0.1"/>
  <cols>
    <col min="1" max="1" width="2.58984375" style="1" customWidth="1"/>
    <col min="2" max="2" width="8.99609375" style="1"/>
    <col min="3" max="3" width="9.1328125" style="1" bestFit="1" customWidth="1"/>
    <col min="4" max="5" width="8.99609375" style="1"/>
    <col min="6" max="6" width="9.1328125" style="1" bestFit="1" customWidth="1"/>
    <col min="7" max="8" width="8.99609375" style="1"/>
    <col min="9" max="9" width="9.1328125" style="1" bestFit="1" customWidth="1"/>
    <col min="10" max="10" width="8.99609375" style="1"/>
    <col min="11" max="11" width="2.58984375" style="1" customWidth="1"/>
    <col min="12" max="12" width="4.49609375" style="1" customWidth="1"/>
    <col min="13" max="13" width="50.58984375" style="1" customWidth="1"/>
    <col min="14" max="18" width="5.58984375" style="1" customWidth="1"/>
    <col min="19" max="19" width="8.58984375" style="1" customWidth="1"/>
    <col min="20" max="20" width="0.1328125" style="1" customWidth="1"/>
    <col min="21" max="26" width="5.58984375" style="1" customWidth="1"/>
    <col min="27" max="31" width="8.58984375" style="1" customWidth="1"/>
    <col min="32" max="33" width="5.58984375" style="1" customWidth="1"/>
    <col min="34" max="39" width="8.58984375" style="1" customWidth="1"/>
    <col min="40" max="40" width="5.58984375" style="1" customWidth="1"/>
    <col min="41" max="43" width="8.58984375" style="1" customWidth="1"/>
    <col min="44" max="16384" width="8.99609375" style="1"/>
  </cols>
  <sheetData>
    <row r="6" spans="13:43" x14ac:dyDescent="0.1">
      <c r="M6" s="3"/>
      <c r="N6" s="6" t="s">
        <v>0</v>
      </c>
      <c r="O6" s="6" t="s">
        <v>1</v>
      </c>
      <c r="P6" s="6" t="s">
        <v>2</v>
      </c>
      <c r="Q6" s="6" t="s">
        <v>3</v>
      </c>
      <c r="R6" s="6" t="s">
        <v>4</v>
      </c>
      <c r="S6" s="3"/>
      <c r="T6" s="2"/>
      <c r="U6" s="3"/>
      <c r="V6" s="3"/>
      <c r="W6" s="3"/>
      <c r="X6" s="3"/>
      <c r="Y6" s="3"/>
      <c r="Z6" s="3"/>
      <c r="AA6" s="6" t="s">
        <v>5</v>
      </c>
      <c r="AB6" s="6" t="s">
        <v>6</v>
      </c>
      <c r="AC6" s="6" t="s">
        <v>7</v>
      </c>
      <c r="AD6" s="6" t="s">
        <v>8</v>
      </c>
      <c r="AE6" s="6" t="s">
        <v>9</v>
      </c>
      <c r="AF6" s="3"/>
      <c r="AG6" s="3"/>
      <c r="AH6" s="6" t="s">
        <v>5</v>
      </c>
      <c r="AI6" s="6" t="s">
        <v>6</v>
      </c>
      <c r="AJ6" s="6" t="s">
        <v>7</v>
      </c>
      <c r="AK6" s="6" t="s">
        <v>8</v>
      </c>
      <c r="AL6" s="6" t="s">
        <v>9</v>
      </c>
      <c r="AM6" s="3"/>
      <c r="AN6" s="3"/>
      <c r="AO6" s="3"/>
      <c r="AP6" s="3"/>
      <c r="AQ6" s="3"/>
    </row>
    <row r="7" spans="13:43" x14ac:dyDescent="0.1">
      <c r="M7" s="1" t="s">
        <v>51</v>
      </c>
      <c r="N7" s="7" t="s">
        <v>11</v>
      </c>
      <c r="O7" s="7" t="s">
        <v>12</v>
      </c>
      <c r="P7" s="7" t="s">
        <v>13</v>
      </c>
      <c r="Q7" s="7" t="s">
        <v>14</v>
      </c>
      <c r="R7" s="7" t="s">
        <v>15</v>
      </c>
      <c r="S7" s="4" t="s">
        <v>16</v>
      </c>
      <c r="T7" s="2"/>
      <c r="U7" s="3"/>
      <c r="V7" s="3"/>
      <c r="W7" s="3"/>
      <c r="X7" s="3"/>
      <c r="Y7" s="3"/>
      <c r="Z7" s="3"/>
      <c r="AA7" s="4" t="s">
        <v>11</v>
      </c>
      <c r="AB7" s="4" t="s">
        <v>12</v>
      </c>
      <c r="AC7" s="4" t="s">
        <v>13</v>
      </c>
      <c r="AD7" s="4" t="s">
        <v>14</v>
      </c>
      <c r="AE7" s="4" t="s">
        <v>15</v>
      </c>
      <c r="AF7" s="3"/>
      <c r="AG7" s="3"/>
      <c r="AH7" s="4" t="s">
        <v>11</v>
      </c>
      <c r="AI7" s="4" t="s">
        <v>12</v>
      </c>
      <c r="AJ7" s="4" t="s">
        <v>13</v>
      </c>
      <c r="AK7" s="4" t="s">
        <v>14</v>
      </c>
      <c r="AL7" s="4" t="s">
        <v>15</v>
      </c>
      <c r="AM7" s="4" t="s">
        <v>16</v>
      </c>
      <c r="AN7" s="3"/>
      <c r="AO7" s="3" t="s">
        <v>17</v>
      </c>
      <c r="AP7" s="3" t="s">
        <v>18</v>
      </c>
      <c r="AQ7" s="3" t="s">
        <v>19</v>
      </c>
    </row>
    <row r="8" spans="13:43" x14ac:dyDescent="0.1">
      <c r="M8" s="1" t="s">
        <v>52</v>
      </c>
      <c r="N8" s="3">
        <v>131</v>
      </c>
      <c r="O8" s="3">
        <v>245</v>
      </c>
      <c r="P8" s="3">
        <v>38</v>
      </c>
      <c r="Q8" s="3">
        <v>5</v>
      </c>
      <c r="R8" s="3">
        <v>43</v>
      </c>
      <c r="S8" s="3">
        <f t="shared" ref="S8:S11" si="0">SUM(V8:Y8)/SUM(N8:Q8)</f>
        <v>1.801909307875895</v>
      </c>
      <c r="T8" s="2">
        <v>0.98</v>
      </c>
      <c r="U8" s="3"/>
      <c r="V8" s="3">
        <f t="shared" ref="V8:V11" si="1">N8*1</f>
        <v>131</v>
      </c>
      <c r="W8" s="3">
        <f t="shared" ref="W8:W11" si="2">O8*2</f>
        <v>490</v>
      </c>
      <c r="X8" s="3">
        <f t="shared" ref="X8:X11" si="3">P8*3</f>
        <v>114</v>
      </c>
      <c r="Y8" s="3">
        <f t="shared" ref="Y8:Y11" si="4">Q8*4</f>
        <v>20</v>
      </c>
      <c r="Z8" s="3"/>
      <c r="AA8" s="5">
        <f t="shared" ref="AA8:AE11" si="5">N8/$AF8</f>
        <v>0.28354978354978355</v>
      </c>
      <c r="AB8" s="5">
        <f t="shared" si="5"/>
        <v>0.53030303030303028</v>
      </c>
      <c r="AC8" s="5">
        <f t="shared" si="5"/>
        <v>8.2251082251082255E-2</v>
      </c>
      <c r="AD8" s="5">
        <f t="shared" si="5"/>
        <v>1.0822510822510822E-2</v>
      </c>
      <c r="AE8" s="5">
        <f t="shared" si="5"/>
        <v>9.3073593073593072E-2</v>
      </c>
      <c r="AF8" s="3">
        <f t="shared" ref="AF8:AF11" si="6">SUM(N8:R8)</f>
        <v>462</v>
      </c>
      <c r="AG8" s="3"/>
      <c r="AH8" s="3">
        <f t="shared" ref="AH8:AL11" si="7">ROUND(AA8*100,1)</f>
        <v>28.4</v>
      </c>
      <c r="AI8" s="3">
        <f t="shared" si="7"/>
        <v>53</v>
      </c>
      <c r="AJ8" s="3">
        <f t="shared" si="7"/>
        <v>8.1999999999999993</v>
      </c>
      <c r="AK8" s="3">
        <f t="shared" si="7"/>
        <v>1.1000000000000001</v>
      </c>
      <c r="AL8" s="3">
        <f t="shared" si="7"/>
        <v>9.3000000000000007</v>
      </c>
      <c r="AM8" s="3">
        <f>S8</f>
        <v>1.801909307875895</v>
      </c>
      <c r="AN8" s="3"/>
      <c r="AO8" s="3">
        <f>AH8+ AI8</f>
        <v>81.400000000000006</v>
      </c>
      <c r="AP8" s="3">
        <f>AJ8+ AK8</f>
        <v>9.2999999999999989</v>
      </c>
      <c r="AQ8" s="3">
        <f>AL8</f>
        <v>9.3000000000000007</v>
      </c>
    </row>
    <row r="9" spans="13:43" x14ac:dyDescent="0.1">
      <c r="M9" s="1" t="s">
        <v>53</v>
      </c>
      <c r="N9" s="3">
        <v>139</v>
      </c>
      <c r="O9" s="3">
        <v>231</v>
      </c>
      <c r="P9" s="3">
        <v>40</v>
      </c>
      <c r="Q9" s="3">
        <v>4</v>
      </c>
      <c r="R9" s="3">
        <v>48</v>
      </c>
      <c r="S9" s="3">
        <f t="shared" si="0"/>
        <v>1.7801932367149758</v>
      </c>
      <c r="T9" s="2">
        <v>1.9930000000000001</v>
      </c>
      <c r="U9" s="3"/>
      <c r="V9" s="3">
        <f t="shared" si="1"/>
        <v>139</v>
      </c>
      <c r="W9" s="3">
        <f t="shared" si="2"/>
        <v>462</v>
      </c>
      <c r="X9" s="3">
        <f t="shared" si="3"/>
        <v>120</v>
      </c>
      <c r="Y9" s="3">
        <f t="shared" si="4"/>
        <v>16</v>
      </c>
      <c r="Z9" s="3"/>
      <c r="AA9" s="5">
        <f t="shared" si="5"/>
        <v>0.30086580086580089</v>
      </c>
      <c r="AB9" s="5">
        <f t="shared" si="5"/>
        <v>0.5</v>
      </c>
      <c r="AC9" s="5">
        <f t="shared" si="5"/>
        <v>8.6580086580086577E-2</v>
      </c>
      <c r="AD9" s="5">
        <f t="shared" si="5"/>
        <v>8.658008658008658E-3</v>
      </c>
      <c r="AE9" s="5">
        <f t="shared" si="5"/>
        <v>0.1038961038961039</v>
      </c>
      <c r="AF9" s="3">
        <f t="shared" si="6"/>
        <v>462</v>
      </c>
      <c r="AG9" s="3"/>
      <c r="AH9" s="3">
        <f t="shared" si="7"/>
        <v>30.1</v>
      </c>
      <c r="AI9" s="3">
        <f t="shared" si="7"/>
        <v>50</v>
      </c>
      <c r="AJ9" s="3">
        <f t="shared" si="7"/>
        <v>8.6999999999999993</v>
      </c>
      <c r="AK9" s="3">
        <f t="shared" si="7"/>
        <v>0.9</v>
      </c>
      <c r="AL9" s="3">
        <f t="shared" si="7"/>
        <v>10.4</v>
      </c>
      <c r="AM9" s="3">
        <f>S9</f>
        <v>1.7801932367149758</v>
      </c>
      <c r="AN9" s="3"/>
      <c r="AO9" s="3">
        <f>AH9+ AI9</f>
        <v>80.099999999999994</v>
      </c>
      <c r="AP9" s="3">
        <f>AJ9+ AK9</f>
        <v>9.6</v>
      </c>
      <c r="AQ9" s="3">
        <f>AL9</f>
        <v>10.4</v>
      </c>
    </row>
    <row r="10" spans="13:43" x14ac:dyDescent="0.1">
      <c r="M10" s="1" t="s">
        <v>54</v>
      </c>
      <c r="N10" s="3">
        <v>157</v>
      </c>
      <c r="O10" s="3">
        <v>235</v>
      </c>
      <c r="P10" s="3">
        <v>40</v>
      </c>
      <c r="Q10" s="3">
        <v>4</v>
      </c>
      <c r="R10" s="3">
        <v>26</v>
      </c>
      <c r="S10" s="3">
        <f t="shared" si="0"/>
        <v>1.75</v>
      </c>
      <c r="T10" s="2">
        <v>3.0070000000000001</v>
      </c>
      <c r="U10" s="3"/>
      <c r="V10" s="3">
        <f t="shared" si="1"/>
        <v>157</v>
      </c>
      <c r="W10" s="3">
        <f t="shared" si="2"/>
        <v>470</v>
      </c>
      <c r="X10" s="3">
        <f t="shared" si="3"/>
        <v>120</v>
      </c>
      <c r="Y10" s="3">
        <f t="shared" si="4"/>
        <v>16</v>
      </c>
      <c r="Z10" s="3"/>
      <c r="AA10" s="5">
        <f t="shared" si="5"/>
        <v>0.33982683982683981</v>
      </c>
      <c r="AB10" s="5">
        <f t="shared" si="5"/>
        <v>0.5086580086580087</v>
      </c>
      <c r="AC10" s="5">
        <f t="shared" si="5"/>
        <v>8.6580086580086577E-2</v>
      </c>
      <c r="AD10" s="5">
        <f t="shared" si="5"/>
        <v>8.658008658008658E-3</v>
      </c>
      <c r="AE10" s="5">
        <f t="shared" si="5"/>
        <v>5.627705627705628E-2</v>
      </c>
      <c r="AF10" s="3">
        <f t="shared" si="6"/>
        <v>462</v>
      </c>
      <c r="AG10" s="3"/>
      <c r="AH10" s="3">
        <f t="shared" si="7"/>
        <v>34</v>
      </c>
      <c r="AI10" s="3">
        <f t="shared" si="7"/>
        <v>50.9</v>
      </c>
      <c r="AJ10" s="3">
        <f t="shared" si="7"/>
        <v>8.6999999999999993</v>
      </c>
      <c r="AK10" s="3">
        <f t="shared" si="7"/>
        <v>0.9</v>
      </c>
      <c r="AL10" s="3">
        <f t="shared" si="7"/>
        <v>5.6</v>
      </c>
      <c r="AM10" s="3">
        <f>S10</f>
        <v>1.75</v>
      </c>
      <c r="AN10" s="3"/>
      <c r="AO10" s="3">
        <f>AH10+ AI10</f>
        <v>84.9</v>
      </c>
      <c r="AP10" s="3">
        <f>AJ10+ AK10</f>
        <v>9.6</v>
      </c>
      <c r="AQ10" s="3">
        <f>AL10</f>
        <v>5.6</v>
      </c>
    </row>
    <row r="11" spans="13:43" x14ac:dyDescent="0.1">
      <c r="M11" s="1" t="s">
        <v>55</v>
      </c>
      <c r="N11" s="3">
        <v>141</v>
      </c>
      <c r="O11" s="3">
        <v>213</v>
      </c>
      <c r="P11" s="3">
        <v>43</v>
      </c>
      <c r="Q11" s="3">
        <v>10</v>
      </c>
      <c r="R11" s="3">
        <v>55</v>
      </c>
      <c r="S11" s="3">
        <f t="shared" si="0"/>
        <v>1.8083538083538084</v>
      </c>
      <c r="T11" s="2">
        <v>4.0199999999999996</v>
      </c>
      <c r="U11" s="3"/>
      <c r="V11" s="3">
        <f t="shared" si="1"/>
        <v>141</v>
      </c>
      <c r="W11" s="3">
        <f t="shared" si="2"/>
        <v>426</v>
      </c>
      <c r="X11" s="3">
        <f t="shared" si="3"/>
        <v>129</v>
      </c>
      <c r="Y11" s="3">
        <f t="shared" si="4"/>
        <v>40</v>
      </c>
      <c r="Z11" s="3"/>
      <c r="AA11" s="5">
        <f t="shared" si="5"/>
        <v>0.30519480519480519</v>
      </c>
      <c r="AB11" s="5">
        <f t="shared" si="5"/>
        <v>0.46103896103896103</v>
      </c>
      <c r="AC11" s="5">
        <f t="shared" si="5"/>
        <v>9.3073593073593072E-2</v>
      </c>
      <c r="AD11" s="5">
        <f t="shared" si="5"/>
        <v>2.1645021645021644E-2</v>
      </c>
      <c r="AE11" s="5">
        <f t="shared" si="5"/>
        <v>0.11904761904761904</v>
      </c>
      <c r="AF11" s="3">
        <f t="shared" si="6"/>
        <v>462</v>
      </c>
      <c r="AG11" s="3"/>
      <c r="AH11" s="3">
        <f t="shared" si="7"/>
        <v>30.5</v>
      </c>
      <c r="AI11" s="3">
        <f t="shared" si="7"/>
        <v>46.1</v>
      </c>
      <c r="AJ11" s="3">
        <f t="shared" si="7"/>
        <v>9.3000000000000007</v>
      </c>
      <c r="AK11" s="3">
        <f t="shared" si="7"/>
        <v>2.2000000000000002</v>
      </c>
      <c r="AL11" s="3">
        <f t="shared" si="7"/>
        <v>11.9</v>
      </c>
      <c r="AM11" s="3">
        <f>S11</f>
        <v>1.8083538083538084</v>
      </c>
      <c r="AN11" s="3"/>
      <c r="AO11" s="3">
        <f>AH11+ AI11</f>
        <v>76.599999999999994</v>
      </c>
      <c r="AP11" s="3">
        <f>AJ11+ AK11</f>
        <v>11.5</v>
      </c>
      <c r="AQ11" s="3">
        <f>AL11</f>
        <v>11.9</v>
      </c>
    </row>
    <row r="30" spans="13:43" x14ac:dyDescent="0.1">
      <c r="M30" s="3"/>
      <c r="N30" s="6" t="s">
        <v>0</v>
      </c>
      <c r="O30" s="6" t="s">
        <v>1</v>
      </c>
      <c r="P30" s="6" t="s">
        <v>2</v>
      </c>
      <c r="Q30" s="6" t="s">
        <v>3</v>
      </c>
      <c r="R30" s="6" t="s">
        <v>4</v>
      </c>
      <c r="S30" s="3"/>
      <c r="T30" s="2"/>
      <c r="U30" s="3"/>
      <c r="V30" s="3"/>
      <c r="W30" s="3"/>
      <c r="X30" s="3"/>
      <c r="Y30" s="3"/>
      <c r="Z30" s="3"/>
      <c r="AA30" s="6" t="s">
        <v>5</v>
      </c>
      <c r="AB30" s="6" t="s">
        <v>6</v>
      </c>
      <c r="AC30" s="6" t="s">
        <v>7</v>
      </c>
      <c r="AD30" s="6" t="s">
        <v>8</v>
      </c>
      <c r="AE30" s="6" t="s">
        <v>9</v>
      </c>
      <c r="AF30" s="3"/>
      <c r="AG30" s="3"/>
      <c r="AH30" s="6" t="s">
        <v>5</v>
      </c>
      <c r="AI30" s="6" t="s">
        <v>6</v>
      </c>
      <c r="AJ30" s="6" t="s">
        <v>7</v>
      </c>
      <c r="AK30" s="6" t="s">
        <v>8</v>
      </c>
      <c r="AL30" s="6" t="s">
        <v>9</v>
      </c>
      <c r="AM30" s="3"/>
      <c r="AN30" s="3"/>
      <c r="AO30" s="3"/>
      <c r="AP30" s="3"/>
      <c r="AQ30" s="3"/>
    </row>
    <row r="31" spans="13:43" x14ac:dyDescent="0.1">
      <c r="M31" s="1" t="s">
        <v>56</v>
      </c>
      <c r="N31" s="7" t="s">
        <v>11</v>
      </c>
      <c r="O31" s="7" t="s">
        <v>12</v>
      </c>
      <c r="P31" s="7" t="s">
        <v>13</v>
      </c>
      <c r="Q31" s="7" t="s">
        <v>14</v>
      </c>
      <c r="R31" s="7" t="s">
        <v>15</v>
      </c>
      <c r="S31" s="4" t="s">
        <v>16</v>
      </c>
      <c r="T31" s="2"/>
      <c r="U31" s="3"/>
      <c r="V31" s="3"/>
      <c r="W31" s="3"/>
      <c r="X31" s="3"/>
      <c r="Y31" s="3"/>
      <c r="Z31" s="3"/>
      <c r="AA31" s="4" t="s">
        <v>11</v>
      </c>
      <c r="AB31" s="4" t="s">
        <v>12</v>
      </c>
      <c r="AC31" s="4" t="s">
        <v>13</v>
      </c>
      <c r="AD31" s="4" t="s">
        <v>14</v>
      </c>
      <c r="AE31" s="4" t="s">
        <v>15</v>
      </c>
      <c r="AF31" s="3"/>
      <c r="AG31" s="3"/>
      <c r="AH31" s="4" t="s">
        <v>11</v>
      </c>
      <c r="AI31" s="4" t="s">
        <v>12</v>
      </c>
      <c r="AJ31" s="4" t="s">
        <v>13</v>
      </c>
      <c r="AK31" s="4" t="s">
        <v>14</v>
      </c>
      <c r="AL31" s="4" t="s">
        <v>15</v>
      </c>
      <c r="AM31" s="4" t="s">
        <v>16</v>
      </c>
      <c r="AN31" s="3"/>
      <c r="AO31" s="3" t="s">
        <v>17</v>
      </c>
      <c r="AP31" s="3" t="s">
        <v>18</v>
      </c>
      <c r="AQ31" s="3" t="s">
        <v>19</v>
      </c>
    </row>
    <row r="32" spans="13:43" x14ac:dyDescent="0.1">
      <c r="M32" s="1" t="s">
        <v>57</v>
      </c>
      <c r="N32" s="3">
        <v>138</v>
      </c>
      <c r="O32" s="3">
        <v>249</v>
      </c>
      <c r="P32" s="3">
        <v>34</v>
      </c>
      <c r="Q32" s="3">
        <v>7</v>
      </c>
      <c r="R32" s="3">
        <v>34</v>
      </c>
      <c r="S32" s="3">
        <f t="shared" ref="S32:S33" si="8">SUM(V32:Y32)/SUM(N32:Q32)</f>
        <v>1.7897196261682242</v>
      </c>
      <c r="T32" s="2">
        <v>1.5</v>
      </c>
      <c r="U32" s="3"/>
      <c r="V32" s="3">
        <f t="shared" ref="V32:V33" si="9">N32*1</f>
        <v>138</v>
      </c>
      <c r="W32" s="3">
        <f t="shared" ref="W32:W33" si="10">O32*2</f>
        <v>498</v>
      </c>
      <c r="X32" s="3">
        <f t="shared" ref="X32:X33" si="11">P32*3</f>
        <v>102</v>
      </c>
      <c r="Y32" s="3">
        <f t="shared" ref="Y32:Y33" si="12">Q32*4</f>
        <v>28</v>
      </c>
      <c r="Z32" s="3"/>
      <c r="AA32" s="5">
        <f t="shared" ref="AA32:AE33" si="13">N32/$AF32</f>
        <v>0.29870129870129869</v>
      </c>
      <c r="AB32" s="5">
        <f t="shared" si="13"/>
        <v>0.53896103896103897</v>
      </c>
      <c r="AC32" s="5">
        <f t="shared" si="13"/>
        <v>7.3593073593073599E-2</v>
      </c>
      <c r="AD32" s="5">
        <f t="shared" si="13"/>
        <v>1.5151515151515152E-2</v>
      </c>
      <c r="AE32" s="5">
        <f t="shared" si="13"/>
        <v>7.3593073593073599E-2</v>
      </c>
      <c r="AF32" s="3">
        <f t="shared" ref="AF32:AF33" si="14">SUM(N32:R32)</f>
        <v>462</v>
      </c>
      <c r="AG32" s="3"/>
      <c r="AH32" s="3">
        <f t="shared" ref="AH32:AL33" si="15">ROUND(AA32*100,1)</f>
        <v>29.9</v>
      </c>
      <c r="AI32" s="3">
        <f t="shared" si="15"/>
        <v>53.9</v>
      </c>
      <c r="AJ32" s="3">
        <f t="shared" si="15"/>
        <v>7.4</v>
      </c>
      <c r="AK32" s="3">
        <f t="shared" si="15"/>
        <v>1.5</v>
      </c>
      <c r="AL32" s="3">
        <f t="shared" si="15"/>
        <v>7.4</v>
      </c>
      <c r="AM32" s="3">
        <f t="shared" ref="AM32:AM33" si="16">S32</f>
        <v>1.7897196261682242</v>
      </c>
      <c r="AN32" s="3"/>
      <c r="AO32" s="3">
        <f t="shared" ref="AO32:AO33" si="17">AH32+ AI32</f>
        <v>83.8</v>
      </c>
      <c r="AP32" s="3">
        <f t="shared" ref="AP32:AP33" si="18">AJ32+ AK32</f>
        <v>8.9</v>
      </c>
      <c r="AQ32" s="3">
        <f t="shared" ref="AQ32:AQ33" si="19">AL32</f>
        <v>7.4</v>
      </c>
    </row>
    <row r="33" spans="13:43" x14ac:dyDescent="0.1">
      <c r="M33" s="1" t="s">
        <v>58</v>
      </c>
      <c r="N33" s="3">
        <v>127</v>
      </c>
      <c r="O33" s="3">
        <v>249</v>
      </c>
      <c r="P33" s="3">
        <v>44</v>
      </c>
      <c r="Q33" s="3">
        <v>8</v>
      </c>
      <c r="R33" s="3">
        <v>34</v>
      </c>
      <c r="S33" s="3">
        <f t="shared" si="8"/>
        <v>1.8434579439252337</v>
      </c>
      <c r="T33" s="2">
        <v>3.5</v>
      </c>
      <c r="U33" s="3"/>
      <c r="V33" s="3">
        <f t="shared" si="9"/>
        <v>127</v>
      </c>
      <c r="W33" s="3">
        <f t="shared" si="10"/>
        <v>498</v>
      </c>
      <c r="X33" s="3">
        <f t="shared" si="11"/>
        <v>132</v>
      </c>
      <c r="Y33" s="3">
        <f t="shared" si="12"/>
        <v>32</v>
      </c>
      <c r="Z33" s="3"/>
      <c r="AA33" s="5">
        <f t="shared" si="13"/>
        <v>0.27489177489177491</v>
      </c>
      <c r="AB33" s="5">
        <f t="shared" si="13"/>
        <v>0.53896103896103897</v>
      </c>
      <c r="AC33" s="5">
        <f t="shared" si="13"/>
        <v>9.5238095238095233E-2</v>
      </c>
      <c r="AD33" s="5">
        <f t="shared" si="13"/>
        <v>1.7316017316017316E-2</v>
      </c>
      <c r="AE33" s="5">
        <f t="shared" si="13"/>
        <v>7.3593073593073599E-2</v>
      </c>
      <c r="AF33" s="3">
        <f t="shared" si="14"/>
        <v>462</v>
      </c>
      <c r="AG33" s="3"/>
      <c r="AH33" s="3">
        <f t="shared" si="15"/>
        <v>27.5</v>
      </c>
      <c r="AI33" s="3">
        <f t="shared" si="15"/>
        <v>53.9</v>
      </c>
      <c r="AJ33" s="3">
        <f t="shared" si="15"/>
        <v>9.5</v>
      </c>
      <c r="AK33" s="3">
        <f t="shared" si="15"/>
        <v>1.7</v>
      </c>
      <c r="AL33" s="3">
        <f t="shared" si="15"/>
        <v>7.4</v>
      </c>
      <c r="AM33" s="3">
        <f t="shared" si="16"/>
        <v>1.8434579439252337</v>
      </c>
      <c r="AN33" s="3"/>
      <c r="AO33" s="3">
        <f t="shared" si="17"/>
        <v>81.400000000000006</v>
      </c>
      <c r="AP33" s="3">
        <f t="shared" si="18"/>
        <v>11.2</v>
      </c>
      <c r="AQ33" s="3">
        <f t="shared" si="19"/>
        <v>7.4</v>
      </c>
    </row>
    <row r="52" spans="13:43" x14ac:dyDescent="0.1">
      <c r="M52" s="3"/>
      <c r="N52" s="6" t="s">
        <v>0</v>
      </c>
      <c r="O52" s="6" t="s">
        <v>1</v>
      </c>
      <c r="P52" s="6" t="s">
        <v>2</v>
      </c>
      <c r="Q52" s="6" t="s">
        <v>3</v>
      </c>
      <c r="R52" s="6" t="s">
        <v>4</v>
      </c>
      <c r="S52" s="3"/>
      <c r="T52" s="2"/>
      <c r="U52" s="3"/>
      <c r="V52" s="3"/>
      <c r="W52" s="3"/>
      <c r="X52" s="3"/>
      <c r="Y52" s="3"/>
      <c r="Z52" s="3"/>
      <c r="AA52" s="6" t="s">
        <v>5</v>
      </c>
      <c r="AB52" s="6" t="s">
        <v>6</v>
      </c>
      <c r="AC52" s="6" t="s">
        <v>7</v>
      </c>
      <c r="AD52" s="6" t="s">
        <v>8</v>
      </c>
      <c r="AE52" s="6" t="s">
        <v>9</v>
      </c>
      <c r="AF52" s="3"/>
      <c r="AG52" s="3"/>
      <c r="AH52" s="6" t="s">
        <v>5</v>
      </c>
      <c r="AI52" s="6" t="s">
        <v>6</v>
      </c>
      <c r="AJ52" s="6" t="s">
        <v>7</v>
      </c>
      <c r="AK52" s="6" t="s">
        <v>8</v>
      </c>
      <c r="AL52" s="6" t="s">
        <v>9</v>
      </c>
      <c r="AM52" s="3"/>
      <c r="AN52" s="3"/>
      <c r="AO52" s="3"/>
      <c r="AP52" s="3"/>
      <c r="AQ52" s="3"/>
    </row>
    <row r="53" spans="13:43" x14ac:dyDescent="0.1">
      <c r="M53" s="1" t="s">
        <v>29</v>
      </c>
      <c r="N53" s="7" t="s">
        <v>11</v>
      </c>
      <c r="O53" s="7" t="s">
        <v>12</v>
      </c>
      <c r="P53" s="7" t="s">
        <v>13</v>
      </c>
      <c r="Q53" s="7" t="s">
        <v>14</v>
      </c>
      <c r="R53" s="7" t="s">
        <v>15</v>
      </c>
      <c r="S53" s="4" t="s">
        <v>16</v>
      </c>
      <c r="T53" s="2"/>
      <c r="U53" s="3"/>
      <c r="V53" s="3"/>
      <c r="W53" s="3"/>
      <c r="X53" s="3"/>
      <c r="Y53" s="3"/>
      <c r="Z53" s="3"/>
      <c r="AA53" s="4" t="s">
        <v>11</v>
      </c>
      <c r="AB53" s="4" t="s">
        <v>12</v>
      </c>
      <c r="AC53" s="4" t="s">
        <v>13</v>
      </c>
      <c r="AD53" s="4" t="s">
        <v>14</v>
      </c>
      <c r="AE53" s="4" t="s">
        <v>15</v>
      </c>
      <c r="AF53" s="3"/>
      <c r="AG53" s="3"/>
      <c r="AH53" s="4" t="s">
        <v>11</v>
      </c>
      <c r="AI53" s="4" t="s">
        <v>12</v>
      </c>
      <c r="AJ53" s="4" t="s">
        <v>13</v>
      </c>
      <c r="AK53" s="4" t="s">
        <v>14</v>
      </c>
      <c r="AL53" s="4" t="s">
        <v>15</v>
      </c>
      <c r="AM53" s="4" t="s">
        <v>16</v>
      </c>
      <c r="AN53" s="3"/>
      <c r="AO53" s="3" t="s">
        <v>17</v>
      </c>
      <c r="AP53" s="3" t="s">
        <v>18</v>
      </c>
      <c r="AQ53" s="3" t="s">
        <v>19</v>
      </c>
    </row>
    <row r="54" spans="13:43" x14ac:dyDescent="0.1">
      <c r="M54" s="1" t="s">
        <v>59</v>
      </c>
      <c r="N54" s="3">
        <v>247</v>
      </c>
      <c r="O54" s="3">
        <v>181</v>
      </c>
      <c r="P54" s="3">
        <v>22</v>
      </c>
      <c r="Q54" s="3">
        <v>1</v>
      </c>
      <c r="R54" s="3">
        <v>11</v>
      </c>
      <c r="S54" s="3">
        <f t="shared" ref="S54:S56" si="20">SUM(V54:Y54)/SUM(N54:Q54)</f>
        <v>1.5055432372505544</v>
      </c>
      <c r="T54" s="2">
        <v>1.1499999999999999</v>
      </c>
      <c r="U54" s="3"/>
      <c r="V54" s="3">
        <f t="shared" ref="V54:V56" si="21">N54*1</f>
        <v>247</v>
      </c>
      <c r="W54" s="3">
        <f t="shared" ref="W54:W56" si="22">O54*2</f>
        <v>362</v>
      </c>
      <c r="X54" s="3">
        <f t="shared" ref="X54:X56" si="23">P54*3</f>
        <v>66</v>
      </c>
      <c r="Y54" s="3">
        <f t="shared" ref="Y54:Y56" si="24">Q54*4</f>
        <v>4</v>
      </c>
      <c r="Z54" s="3"/>
      <c r="AA54" s="5">
        <f t="shared" ref="AA54:AE56" si="25">N54/$AF54</f>
        <v>0.53463203463203468</v>
      </c>
      <c r="AB54" s="5">
        <f t="shared" si="25"/>
        <v>0.39177489177489178</v>
      </c>
      <c r="AC54" s="5">
        <f t="shared" si="25"/>
        <v>4.7619047619047616E-2</v>
      </c>
      <c r="AD54" s="5">
        <f t="shared" si="25"/>
        <v>2.1645021645021645E-3</v>
      </c>
      <c r="AE54" s="5">
        <f t="shared" si="25"/>
        <v>2.3809523809523808E-2</v>
      </c>
      <c r="AF54" s="3">
        <f t="shared" ref="AF54:AF56" si="26">SUM(N54:R54)</f>
        <v>462</v>
      </c>
      <c r="AG54" s="3"/>
      <c r="AH54" s="3">
        <f t="shared" ref="AH54:AL56" si="27">ROUND(AA54*100,1)</f>
        <v>53.5</v>
      </c>
      <c r="AI54" s="3">
        <f t="shared" si="27"/>
        <v>39.200000000000003</v>
      </c>
      <c r="AJ54" s="3">
        <f t="shared" si="27"/>
        <v>4.8</v>
      </c>
      <c r="AK54" s="3">
        <f t="shared" si="27"/>
        <v>0.2</v>
      </c>
      <c r="AL54" s="3">
        <f t="shared" si="27"/>
        <v>2.4</v>
      </c>
      <c r="AM54" s="3">
        <f t="shared" ref="AM54:AM56" si="28">S54</f>
        <v>1.5055432372505544</v>
      </c>
      <c r="AN54" s="3"/>
      <c r="AO54" s="3">
        <f t="shared" ref="AO54:AO56" si="29">AH54+ AI54</f>
        <v>92.7</v>
      </c>
      <c r="AP54" s="3">
        <f t="shared" ref="AP54:AP56" si="30">AJ54+ AK54</f>
        <v>5</v>
      </c>
      <c r="AQ54" s="3">
        <f t="shared" ref="AQ54:AQ56" si="31">AL54</f>
        <v>2.4</v>
      </c>
    </row>
    <row r="55" spans="13:43" x14ac:dyDescent="0.1">
      <c r="M55" s="1" t="s">
        <v>60</v>
      </c>
      <c r="N55" s="3">
        <v>223</v>
      </c>
      <c r="O55" s="3">
        <v>190</v>
      </c>
      <c r="P55" s="3">
        <v>30</v>
      </c>
      <c r="Q55" s="3">
        <v>6</v>
      </c>
      <c r="R55" s="3">
        <v>13</v>
      </c>
      <c r="S55" s="3">
        <f t="shared" si="20"/>
        <v>1.5968819599109132</v>
      </c>
      <c r="T55" s="2">
        <v>2.5</v>
      </c>
      <c r="U55" s="3"/>
      <c r="V55" s="3">
        <f t="shared" si="21"/>
        <v>223</v>
      </c>
      <c r="W55" s="3">
        <f t="shared" si="22"/>
        <v>380</v>
      </c>
      <c r="X55" s="3">
        <f t="shared" si="23"/>
        <v>90</v>
      </c>
      <c r="Y55" s="3">
        <f t="shared" si="24"/>
        <v>24</v>
      </c>
      <c r="Z55" s="3"/>
      <c r="AA55" s="5">
        <f t="shared" si="25"/>
        <v>0.48268398268398266</v>
      </c>
      <c r="AB55" s="5">
        <f t="shared" si="25"/>
        <v>0.41125541125541126</v>
      </c>
      <c r="AC55" s="5">
        <f t="shared" si="25"/>
        <v>6.4935064935064929E-2</v>
      </c>
      <c r="AD55" s="5">
        <f t="shared" si="25"/>
        <v>1.2987012987012988E-2</v>
      </c>
      <c r="AE55" s="5">
        <f t="shared" si="25"/>
        <v>2.813852813852814E-2</v>
      </c>
      <c r="AF55" s="3">
        <f t="shared" si="26"/>
        <v>462</v>
      </c>
      <c r="AG55" s="3"/>
      <c r="AH55" s="3">
        <f t="shared" si="27"/>
        <v>48.3</v>
      </c>
      <c r="AI55" s="3">
        <f t="shared" si="27"/>
        <v>41.1</v>
      </c>
      <c r="AJ55" s="3">
        <f t="shared" si="27"/>
        <v>6.5</v>
      </c>
      <c r="AK55" s="3">
        <f t="shared" si="27"/>
        <v>1.3</v>
      </c>
      <c r="AL55" s="3">
        <f t="shared" si="27"/>
        <v>2.8</v>
      </c>
      <c r="AM55" s="3">
        <f t="shared" si="28"/>
        <v>1.5968819599109132</v>
      </c>
      <c r="AN55" s="3"/>
      <c r="AO55" s="3">
        <f t="shared" si="29"/>
        <v>89.4</v>
      </c>
      <c r="AP55" s="3">
        <f t="shared" si="30"/>
        <v>7.8</v>
      </c>
      <c r="AQ55" s="3">
        <f t="shared" si="31"/>
        <v>2.8</v>
      </c>
    </row>
    <row r="56" spans="13:43" x14ac:dyDescent="0.1">
      <c r="M56" s="1" t="s">
        <v>61</v>
      </c>
      <c r="N56" s="3">
        <v>190</v>
      </c>
      <c r="O56" s="3">
        <v>199</v>
      </c>
      <c r="P56" s="3">
        <v>43</v>
      </c>
      <c r="Q56" s="3">
        <v>5</v>
      </c>
      <c r="R56" s="3">
        <v>25</v>
      </c>
      <c r="S56" s="3">
        <f t="shared" si="20"/>
        <v>1.6864988558352403</v>
      </c>
      <c r="T56" s="2">
        <v>3.85</v>
      </c>
      <c r="U56" s="3"/>
      <c r="V56" s="3">
        <f t="shared" si="21"/>
        <v>190</v>
      </c>
      <c r="W56" s="3">
        <f t="shared" si="22"/>
        <v>398</v>
      </c>
      <c r="X56" s="3">
        <f t="shared" si="23"/>
        <v>129</v>
      </c>
      <c r="Y56" s="3">
        <f t="shared" si="24"/>
        <v>20</v>
      </c>
      <c r="Z56" s="3"/>
      <c r="AA56" s="5">
        <f t="shared" si="25"/>
        <v>0.41125541125541126</v>
      </c>
      <c r="AB56" s="5">
        <f t="shared" si="25"/>
        <v>0.43073593073593075</v>
      </c>
      <c r="AC56" s="5">
        <f t="shared" si="25"/>
        <v>9.3073593073593072E-2</v>
      </c>
      <c r="AD56" s="5">
        <f t="shared" si="25"/>
        <v>1.0822510822510822E-2</v>
      </c>
      <c r="AE56" s="5">
        <f t="shared" si="25"/>
        <v>5.4112554112554112E-2</v>
      </c>
      <c r="AF56" s="3">
        <f t="shared" si="26"/>
        <v>462</v>
      </c>
      <c r="AG56" s="3"/>
      <c r="AH56" s="3">
        <f t="shared" si="27"/>
        <v>41.1</v>
      </c>
      <c r="AI56" s="3">
        <f t="shared" si="27"/>
        <v>43.1</v>
      </c>
      <c r="AJ56" s="3">
        <f t="shared" si="27"/>
        <v>9.3000000000000007</v>
      </c>
      <c r="AK56" s="3">
        <f t="shared" si="27"/>
        <v>1.1000000000000001</v>
      </c>
      <c r="AL56" s="3">
        <f t="shared" si="27"/>
        <v>5.4</v>
      </c>
      <c r="AM56" s="3">
        <f t="shared" si="28"/>
        <v>1.6864988558352403</v>
      </c>
      <c r="AN56" s="3"/>
      <c r="AO56" s="3">
        <f t="shared" si="29"/>
        <v>84.2</v>
      </c>
      <c r="AP56" s="3">
        <f t="shared" si="30"/>
        <v>10.4</v>
      </c>
      <c r="AQ56" s="3">
        <f t="shared" si="31"/>
        <v>5.4</v>
      </c>
    </row>
    <row r="75" spans="13:43" x14ac:dyDescent="0.1">
      <c r="M75" s="3"/>
      <c r="N75" s="6" t="s">
        <v>0</v>
      </c>
      <c r="O75" s="6" t="s">
        <v>1</v>
      </c>
      <c r="P75" s="6" t="s">
        <v>2</v>
      </c>
      <c r="Q75" s="6" t="s">
        <v>3</v>
      </c>
      <c r="R75" s="6" t="s">
        <v>4</v>
      </c>
      <c r="S75" s="3"/>
      <c r="T75" s="2"/>
      <c r="U75" s="3"/>
      <c r="V75" s="3"/>
      <c r="W75" s="3"/>
      <c r="X75" s="3"/>
      <c r="Y75" s="3"/>
      <c r="Z75" s="3"/>
      <c r="AA75" s="6" t="s">
        <v>5</v>
      </c>
      <c r="AB75" s="6" t="s">
        <v>6</v>
      </c>
      <c r="AC75" s="6" t="s">
        <v>7</v>
      </c>
      <c r="AD75" s="6" t="s">
        <v>8</v>
      </c>
      <c r="AE75" s="6" t="s">
        <v>9</v>
      </c>
      <c r="AF75" s="3"/>
      <c r="AG75" s="3"/>
      <c r="AH75" s="6" t="s">
        <v>5</v>
      </c>
      <c r="AI75" s="6" t="s">
        <v>6</v>
      </c>
      <c r="AJ75" s="6" t="s">
        <v>7</v>
      </c>
      <c r="AK75" s="6" t="s">
        <v>8</v>
      </c>
      <c r="AL75" s="6" t="s">
        <v>9</v>
      </c>
      <c r="AM75" s="3"/>
      <c r="AN75" s="3"/>
      <c r="AO75" s="3"/>
      <c r="AP75" s="3"/>
      <c r="AQ75" s="3"/>
    </row>
    <row r="76" spans="13:43" x14ac:dyDescent="0.1">
      <c r="M76" s="1" t="s">
        <v>33</v>
      </c>
      <c r="N76" s="7" t="s">
        <v>11</v>
      </c>
      <c r="O76" s="7" t="s">
        <v>12</v>
      </c>
      <c r="P76" s="7" t="s">
        <v>13</v>
      </c>
      <c r="Q76" s="7" t="s">
        <v>14</v>
      </c>
      <c r="R76" s="7" t="s">
        <v>15</v>
      </c>
      <c r="S76" s="4" t="s">
        <v>16</v>
      </c>
      <c r="T76" s="2"/>
      <c r="U76" s="3"/>
      <c r="V76" s="3"/>
      <c r="W76" s="3"/>
      <c r="X76" s="3"/>
      <c r="Y76" s="3"/>
      <c r="Z76" s="3"/>
      <c r="AA76" s="4" t="s">
        <v>11</v>
      </c>
      <c r="AB76" s="4" t="s">
        <v>12</v>
      </c>
      <c r="AC76" s="4" t="s">
        <v>13</v>
      </c>
      <c r="AD76" s="4" t="s">
        <v>14</v>
      </c>
      <c r="AE76" s="4" t="s">
        <v>15</v>
      </c>
      <c r="AF76" s="3"/>
      <c r="AG76" s="3"/>
      <c r="AH76" s="4" t="s">
        <v>11</v>
      </c>
      <c r="AI76" s="4" t="s">
        <v>12</v>
      </c>
      <c r="AJ76" s="4" t="s">
        <v>13</v>
      </c>
      <c r="AK76" s="4" t="s">
        <v>14</v>
      </c>
      <c r="AL76" s="4" t="s">
        <v>15</v>
      </c>
      <c r="AM76" s="4" t="s">
        <v>16</v>
      </c>
      <c r="AN76" s="3"/>
      <c r="AO76" s="3" t="s">
        <v>17</v>
      </c>
      <c r="AP76" s="3" t="s">
        <v>18</v>
      </c>
      <c r="AQ76" s="3" t="s">
        <v>19</v>
      </c>
    </row>
    <row r="77" spans="13:43" x14ac:dyDescent="0.1">
      <c r="M77" s="1" t="s">
        <v>62</v>
      </c>
      <c r="N77" s="3">
        <v>96</v>
      </c>
      <c r="O77" s="3">
        <v>191</v>
      </c>
      <c r="P77" s="3">
        <v>82</v>
      </c>
      <c r="Q77" s="3">
        <v>10</v>
      </c>
      <c r="R77" s="3">
        <v>83</v>
      </c>
      <c r="S77" s="3">
        <f t="shared" ref="S77:S78" si="32">SUM(V77:Y77)/SUM(N77:Q77)</f>
        <v>2.0158311345646438</v>
      </c>
      <c r="T77" s="2">
        <v>1.5</v>
      </c>
      <c r="U77" s="3"/>
      <c r="V77" s="3">
        <f t="shared" ref="V77:V78" si="33">N77*1</f>
        <v>96</v>
      </c>
      <c r="W77" s="3">
        <f t="shared" ref="W77:W78" si="34">O77*2</f>
        <v>382</v>
      </c>
      <c r="X77" s="3">
        <f t="shared" ref="X77:X78" si="35">P77*3</f>
        <v>246</v>
      </c>
      <c r="Y77" s="3">
        <f t="shared" ref="Y77:Y78" si="36">Q77*4</f>
        <v>40</v>
      </c>
      <c r="Z77" s="3"/>
      <c r="AA77" s="5">
        <f t="shared" ref="AA77:AE78" si="37">N77/$AF77</f>
        <v>0.20779220779220781</v>
      </c>
      <c r="AB77" s="5">
        <f t="shared" si="37"/>
        <v>0.41341991341991341</v>
      </c>
      <c r="AC77" s="5">
        <f t="shared" si="37"/>
        <v>0.1774891774891775</v>
      </c>
      <c r="AD77" s="5">
        <f t="shared" si="37"/>
        <v>2.1645021645021644E-2</v>
      </c>
      <c r="AE77" s="5">
        <f t="shared" si="37"/>
        <v>0.17965367965367965</v>
      </c>
      <c r="AF77" s="3">
        <f t="shared" ref="AF77:AF78" si="38">SUM(N77:R77)</f>
        <v>462</v>
      </c>
      <c r="AG77" s="3"/>
      <c r="AH77" s="3">
        <f t="shared" ref="AH77:AL78" si="39">ROUND(AA77*100,1)</f>
        <v>20.8</v>
      </c>
      <c r="AI77" s="3">
        <f t="shared" si="39"/>
        <v>41.3</v>
      </c>
      <c r="AJ77" s="3">
        <f t="shared" si="39"/>
        <v>17.7</v>
      </c>
      <c r="AK77" s="3">
        <f t="shared" si="39"/>
        <v>2.2000000000000002</v>
      </c>
      <c r="AL77" s="3">
        <f t="shared" si="39"/>
        <v>18</v>
      </c>
      <c r="AM77" s="3">
        <f t="shared" ref="AM77:AM78" si="40">S77</f>
        <v>2.0158311345646438</v>
      </c>
      <c r="AN77" s="3"/>
      <c r="AO77" s="3">
        <f t="shared" ref="AO77:AO78" si="41">AH77+ AI77</f>
        <v>62.099999999999994</v>
      </c>
      <c r="AP77" s="3">
        <f t="shared" ref="AP77:AP78" si="42">AJ77+ AK77</f>
        <v>19.899999999999999</v>
      </c>
      <c r="AQ77" s="3">
        <f t="shared" ref="AQ77:AQ78" si="43">AL77</f>
        <v>18</v>
      </c>
    </row>
    <row r="78" spans="13:43" x14ac:dyDescent="0.1">
      <c r="M78" s="1" t="s">
        <v>63</v>
      </c>
      <c r="N78" s="3">
        <v>92</v>
      </c>
      <c r="O78" s="3">
        <v>184</v>
      </c>
      <c r="P78" s="3">
        <v>77</v>
      </c>
      <c r="Q78" s="3">
        <v>16</v>
      </c>
      <c r="R78" s="3">
        <v>93</v>
      </c>
      <c r="S78" s="3">
        <f t="shared" si="32"/>
        <v>2.0460704607046072</v>
      </c>
      <c r="T78" s="2">
        <v>3.5</v>
      </c>
      <c r="U78" s="3"/>
      <c r="V78" s="3">
        <f t="shared" si="33"/>
        <v>92</v>
      </c>
      <c r="W78" s="3">
        <f t="shared" si="34"/>
        <v>368</v>
      </c>
      <c r="X78" s="3">
        <f t="shared" si="35"/>
        <v>231</v>
      </c>
      <c r="Y78" s="3">
        <f t="shared" si="36"/>
        <v>64</v>
      </c>
      <c r="Z78" s="3"/>
      <c r="AA78" s="5">
        <f t="shared" si="37"/>
        <v>0.19913419913419914</v>
      </c>
      <c r="AB78" s="5">
        <f t="shared" si="37"/>
        <v>0.39826839826839827</v>
      </c>
      <c r="AC78" s="5">
        <f t="shared" si="37"/>
        <v>0.16666666666666666</v>
      </c>
      <c r="AD78" s="5">
        <f t="shared" si="37"/>
        <v>3.4632034632034632E-2</v>
      </c>
      <c r="AE78" s="5">
        <f t="shared" si="37"/>
        <v>0.20129870129870131</v>
      </c>
      <c r="AF78" s="3">
        <f t="shared" si="38"/>
        <v>462</v>
      </c>
      <c r="AG78" s="3"/>
      <c r="AH78" s="3">
        <f t="shared" si="39"/>
        <v>19.899999999999999</v>
      </c>
      <c r="AI78" s="3">
        <f t="shared" si="39"/>
        <v>39.799999999999997</v>
      </c>
      <c r="AJ78" s="3">
        <f t="shared" si="39"/>
        <v>16.7</v>
      </c>
      <c r="AK78" s="3">
        <f t="shared" si="39"/>
        <v>3.5</v>
      </c>
      <c r="AL78" s="3">
        <f t="shared" si="39"/>
        <v>20.100000000000001</v>
      </c>
      <c r="AM78" s="3">
        <f t="shared" si="40"/>
        <v>2.0460704607046072</v>
      </c>
      <c r="AN78" s="3"/>
      <c r="AO78" s="3">
        <f t="shared" si="41"/>
        <v>59.699999999999996</v>
      </c>
      <c r="AP78" s="3">
        <f t="shared" si="42"/>
        <v>20.2</v>
      </c>
      <c r="AQ78" s="3">
        <f t="shared" si="43"/>
        <v>20.100000000000001</v>
      </c>
    </row>
    <row r="97" spans="13:43" x14ac:dyDescent="0.1">
      <c r="M97" s="3"/>
      <c r="N97" s="6" t="s">
        <v>0</v>
      </c>
      <c r="O97" s="6" t="s">
        <v>1</v>
      </c>
      <c r="P97" s="6" t="s">
        <v>2</v>
      </c>
      <c r="Q97" s="6" t="s">
        <v>3</v>
      </c>
      <c r="R97" s="6" t="s">
        <v>4</v>
      </c>
      <c r="S97" s="3"/>
      <c r="T97" s="2"/>
      <c r="U97" s="3"/>
      <c r="V97" s="3"/>
      <c r="W97" s="3"/>
      <c r="X97" s="3"/>
      <c r="Y97" s="3"/>
      <c r="Z97" s="3"/>
      <c r="AA97" s="6" t="s">
        <v>5</v>
      </c>
      <c r="AB97" s="6" t="s">
        <v>6</v>
      </c>
      <c r="AC97" s="6" t="s">
        <v>7</v>
      </c>
      <c r="AD97" s="6" t="s">
        <v>8</v>
      </c>
      <c r="AE97" s="6" t="s">
        <v>9</v>
      </c>
      <c r="AF97" s="3"/>
      <c r="AG97" s="3"/>
      <c r="AH97" s="6" t="s">
        <v>5</v>
      </c>
      <c r="AI97" s="6" t="s">
        <v>6</v>
      </c>
      <c r="AJ97" s="6" t="s">
        <v>7</v>
      </c>
      <c r="AK97" s="6" t="s">
        <v>8</v>
      </c>
      <c r="AL97" s="6" t="s">
        <v>9</v>
      </c>
      <c r="AM97" s="3"/>
      <c r="AN97" s="3"/>
      <c r="AO97" s="3"/>
      <c r="AP97" s="3"/>
      <c r="AQ97" s="3"/>
    </row>
    <row r="98" spans="13:43" x14ac:dyDescent="0.1">
      <c r="M98" s="1" t="s">
        <v>64</v>
      </c>
      <c r="N98" s="7" t="s">
        <v>11</v>
      </c>
      <c r="O98" s="7" t="s">
        <v>12</v>
      </c>
      <c r="P98" s="7" t="s">
        <v>13</v>
      </c>
      <c r="Q98" s="7" t="s">
        <v>14</v>
      </c>
      <c r="R98" s="7" t="s">
        <v>15</v>
      </c>
      <c r="S98" s="4" t="s">
        <v>16</v>
      </c>
      <c r="T98" s="2"/>
      <c r="U98" s="3"/>
      <c r="V98" s="3"/>
      <c r="W98" s="3"/>
      <c r="X98" s="3"/>
      <c r="Y98" s="3"/>
      <c r="Z98" s="3"/>
      <c r="AA98" s="4" t="s">
        <v>11</v>
      </c>
      <c r="AB98" s="4" t="s">
        <v>12</v>
      </c>
      <c r="AC98" s="4" t="s">
        <v>13</v>
      </c>
      <c r="AD98" s="4" t="s">
        <v>14</v>
      </c>
      <c r="AE98" s="4" t="s">
        <v>15</v>
      </c>
      <c r="AF98" s="3"/>
      <c r="AG98" s="3"/>
      <c r="AH98" s="4" t="s">
        <v>11</v>
      </c>
      <c r="AI98" s="4" t="s">
        <v>12</v>
      </c>
      <c r="AJ98" s="4" t="s">
        <v>13</v>
      </c>
      <c r="AK98" s="4" t="s">
        <v>14</v>
      </c>
      <c r="AL98" s="4" t="s">
        <v>15</v>
      </c>
      <c r="AM98" s="4" t="s">
        <v>16</v>
      </c>
      <c r="AN98" s="3"/>
      <c r="AO98" s="3" t="s">
        <v>17</v>
      </c>
      <c r="AP98" s="3" t="s">
        <v>18</v>
      </c>
      <c r="AQ98" s="3" t="s">
        <v>19</v>
      </c>
    </row>
    <row r="99" spans="13:43" x14ac:dyDescent="0.1">
      <c r="M99" s="1" t="s">
        <v>65</v>
      </c>
      <c r="N99" s="3">
        <v>181</v>
      </c>
      <c r="O99" s="3">
        <v>217</v>
      </c>
      <c r="P99" s="3">
        <v>36</v>
      </c>
      <c r="Q99" s="3">
        <v>9</v>
      </c>
      <c r="R99" s="3">
        <v>19</v>
      </c>
      <c r="S99" s="3">
        <f t="shared" ref="S99:S100" si="44">SUM(V99:Y99)/SUM(N99:Q99)</f>
        <v>1.7133182844243793</v>
      </c>
      <c r="T99" s="2">
        <v>1.5</v>
      </c>
      <c r="U99" s="3"/>
      <c r="V99" s="3">
        <f t="shared" ref="V99:V100" si="45">N99*1</f>
        <v>181</v>
      </c>
      <c r="W99" s="3">
        <f t="shared" ref="W99:W100" si="46">O99*2</f>
        <v>434</v>
      </c>
      <c r="X99" s="3">
        <f t="shared" ref="X99:X100" si="47">P99*3</f>
        <v>108</v>
      </c>
      <c r="Y99" s="3">
        <f t="shared" ref="Y99:Y100" si="48">Q99*4</f>
        <v>36</v>
      </c>
      <c r="Z99" s="3"/>
      <c r="AA99" s="5">
        <f t="shared" ref="AA99:AE100" si="49">N99/$AF99</f>
        <v>0.39177489177489178</v>
      </c>
      <c r="AB99" s="5">
        <f t="shared" si="49"/>
        <v>0.46969696969696972</v>
      </c>
      <c r="AC99" s="5">
        <f t="shared" si="49"/>
        <v>7.792207792207792E-2</v>
      </c>
      <c r="AD99" s="5">
        <f t="shared" si="49"/>
        <v>1.948051948051948E-2</v>
      </c>
      <c r="AE99" s="5">
        <f t="shared" si="49"/>
        <v>4.1125541125541128E-2</v>
      </c>
      <c r="AF99" s="3">
        <f t="shared" ref="AF99:AF100" si="50">SUM(N99:R99)</f>
        <v>462</v>
      </c>
      <c r="AG99" s="3"/>
      <c r="AH99" s="3">
        <f t="shared" ref="AH99:AL100" si="51">ROUND(AA99*100,1)</f>
        <v>39.200000000000003</v>
      </c>
      <c r="AI99" s="3">
        <f t="shared" si="51"/>
        <v>47</v>
      </c>
      <c r="AJ99" s="3">
        <f t="shared" si="51"/>
        <v>7.8</v>
      </c>
      <c r="AK99" s="3">
        <f t="shared" si="51"/>
        <v>1.9</v>
      </c>
      <c r="AL99" s="3">
        <f t="shared" si="51"/>
        <v>4.0999999999999996</v>
      </c>
      <c r="AM99" s="3">
        <f t="shared" ref="AM99:AM100" si="52">S99</f>
        <v>1.7133182844243793</v>
      </c>
      <c r="AN99" s="3"/>
      <c r="AO99" s="3">
        <f t="shared" ref="AO99:AO100" si="53">AH99+ AI99</f>
        <v>86.2</v>
      </c>
      <c r="AP99" s="3">
        <f t="shared" ref="AP99:AP100" si="54">AJ99+ AK99</f>
        <v>9.6999999999999993</v>
      </c>
      <c r="AQ99" s="3">
        <f t="shared" ref="AQ99:AQ100" si="55">AL99</f>
        <v>4.0999999999999996</v>
      </c>
    </row>
    <row r="100" spans="13:43" x14ac:dyDescent="0.1">
      <c r="M100" s="1" t="s">
        <v>66</v>
      </c>
      <c r="N100" s="3">
        <v>169</v>
      </c>
      <c r="O100" s="3">
        <v>205</v>
      </c>
      <c r="P100" s="3">
        <v>51</v>
      </c>
      <c r="Q100" s="3">
        <v>13</v>
      </c>
      <c r="R100" s="3">
        <v>24</v>
      </c>
      <c r="S100" s="3">
        <f t="shared" si="44"/>
        <v>1.7899543378995433</v>
      </c>
      <c r="T100" s="2">
        <v>3.5</v>
      </c>
      <c r="U100" s="3"/>
      <c r="V100" s="3">
        <f t="shared" si="45"/>
        <v>169</v>
      </c>
      <c r="W100" s="3">
        <f t="shared" si="46"/>
        <v>410</v>
      </c>
      <c r="X100" s="3">
        <f t="shared" si="47"/>
        <v>153</v>
      </c>
      <c r="Y100" s="3">
        <f t="shared" si="48"/>
        <v>52</v>
      </c>
      <c r="Z100" s="3"/>
      <c r="AA100" s="5">
        <f t="shared" si="49"/>
        <v>0.36580086580086579</v>
      </c>
      <c r="AB100" s="5">
        <f t="shared" si="49"/>
        <v>0.44372294372294374</v>
      </c>
      <c r="AC100" s="5">
        <f t="shared" si="49"/>
        <v>0.11038961038961038</v>
      </c>
      <c r="AD100" s="5">
        <f t="shared" si="49"/>
        <v>2.813852813852814E-2</v>
      </c>
      <c r="AE100" s="5">
        <f t="shared" si="49"/>
        <v>5.1948051948051951E-2</v>
      </c>
      <c r="AF100" s="3">
        <f t="shared" si="50"/>
        <v>462</v>
      </c>
      <c r="AG100" s="3"/>
      <c r="AH100" s="3">
        <f t="shared" si="51"/>
        <v>36.6</v>
      </c>
      <c r="AI100" s="3">
        <f t="shared" si="51"/>
        <v>44.4</v>
      </c>
      <c r="AJ100" s="3">
        <f t="shared" si="51"/>
        <v>11</v>
      </c>
      <c r="AK100" s="3">
        <f t="shared" si="51"/>
        <v>2.8</v>
      </c>
      <c r="AL100" s="3">
        <f t="shared" si="51"/>
        <v>5.2</v>
      </c>
      <c r="AM100" s="3">
        <f t="shared" si="52"/>
        <v>1.7899543378995433</v>
      </c>
      <c r="AN100" s="3"/>
      <c r="AO100" s="3">
        <f t="shared" si="53"/>
        <v>81</v>
      </c>
      <c r="AP100" s="3">
        <f t="shared" si="54"/>
        <v>13.8</v>
      </c>
      <c r="AQ100" s="3">
        <f t="shared" si="55"/>
        <v>5.2</v>
      </c>
    </row>
    <row r="119" spans="13:43" x14ac:dyDescent="0.1">
      <c r="M119" s="3"/>
      <c r="N119" s="6" t="s">
        <v>0</v>
      </c>
      <c r="O119" s="6" t="s">
        <v>1</v>
      </c>
      <c r="P119" s="6" t="s">
        <v>2</v>
      </c>
      <c r="Q119" s="6" t="s">
        <v>3</v>
      </c>
      <c r="R119" s="6" t="s">
        <v>4</v>
      </c>
      <c r="S119" s="3"/>
      <c r="T119" s="2"/>
      <c r="U119" s="3"/>
      <c r="V119" s="3"/>
      <c r="W119" s="3"/>
      <c r="X119" s="3"/>
      <c r="Y119" s="3"/>
      <c r="Z119" s="3"/>
      <c r="AA119" s="6" t="s">
        <v>5</v>
      </c>
      <c r="AB119" s="6" t="s">
        <v>6</v>
      </c>
      <c r="AC119" s="6" t="s">
        <v>7</v>
      </c>
      <c r="AD119" s="6" t="s">
        <v>8</v>
      </c>
      <c r="AE119" s="6" t="s">
        <v>9</v>
      </c>
      <c r="AF119" s="3"/>
      <c r="AG119" s="3"/>
      <c r="AH119" s="6" t="s">
        <v>5</v>
      </c>
      <c r="AI119" s="6" t="s">
        <v>6</v>
      </c>
      <c r="AJ119" s="6" t="s">
        <v>7</v>
      </c>
      <c r="AK119" s="6" t="s">
        <v>8</v>
      </c>
      <c r="AL119" s="6" t="s">
        <v>9</v>
      </c>
      <c r="AM119" s="3"/>
      <c r="AN119" s="3"/>
      <c r="AO119" s="3"/>
      <c r="AP119" s="3"/>
      <c r="AQ119" s="3"/>
    </row>
    <row r="120" spans="13:43" x14ac:dyDescent="0.1">
      <c r="M120" s="1" t="s">
        <v>39</v>
      </c>
      <c r="N120" s="7" t="s">
        <v>11</v>
      </c>
      <c r="O120" s="7" t="s">
        <v>12</v>
      </c>
      <c r="P120" s="7" t="s">
        <v>13</v>
      </c>
      <c r="Q120" s="7" t="s">
        <v>14</v>
      </c>
      <c r="R120" s="7" t="s">
        <v>15</v>
      </c>
      <c r="S120" s="4" t="s">
        <v>16</v>
      </c>
      <c r="T120" s="2"/>
      <c r="U120" s="3"/>
      <c r="V120" s="3"/>
      <c r="W120" s="3"/>
      <c r="X120" s="3"/>
      <c r="Y120" s="3"/>
      <c r="Z120" s="3"/>
      <c r="AA120" s="4" t="s">
        <v>11</v>
      </c>
      <c r="AB120" s="4" t="s">
        <v>12</v>
      </c>
      <c r="AC120" s="4" t="s">
        <v>13</v>
      </c>
      <c r="AD120" s="4" t="s">
        <v>14</v>
      </c>
      <c r="AE120" s="4" t="s">
        <v>15</v>
      </c>
      <c r="AF120" s="3"/>
      <c r="AG120" s="3"/>
      <c r="AH120" s="4" t="s">
        <v>11</v>
      </c>
      <c r="AI120" s="4" t="s">
        <v>12</v>
      </c>
      <c r="AJ120" s="4" t="s">
        <v>13</v>
      </c>
      <c r="AK120" s="4" t="s">
        <v>14</v>
      </c>
      <c r="AL120" s="4" t="s">
        <v>15</v>
      </c>
      <c r="AM120" s="4" t="s">
        <v>16</v>
      </c>
      <c r="AN120" s="3"/>
      <c r="AO120" s="3" t="s">
        <v>17</v>
      </c>
      <c r="AP120" s="3" t="s">
        <v>18</v>
      </c>
      <c r="AQ120" s="3" t="s">
        <v>19</v>
      </c>
    </row>
    <row r="121" spans="13:43" x14ac:dyDescent="0.1">
      <c r="M121" s="1" t="s">
        <v>67</v>
      </c>
      <c r="N121" s="3">
        <v>181</v>
      </c>
      <c r="O121" s="3">
        <v>228</v>
      </c>
      <c r="P121" s="3">
        <v>31</v>
      </c>
      <c r="Q121" s="3">
        <v>9</v>
      </c>
      <c r="R121" s="3">
        <v>13</v>
      </c>
      <c r="S121" s="3">
        <f t="shared" ref="S121:S126" si="56">SUM(V121:Y121)/SUM(N121:Q121)</f>
        <v>1.7060133630289531</v>
      </c>
      <c r="T121" s="2">
        <v>0.83</v>
      </c>
      <c r="U121" s="3"/>
      <c r="V121" s="3">
        <f t="shared" ref="V121:V126" si="57">N121*1</f>
        <v>181</v>
      </c>
      <c r="W121" s="3">
        <f t="shared" ref="W121:W126" si="58">O121*2</f>
        <v>456</v>
      </c>
      <c r="X121" s="3">
        <f t="shared" ref="X121:X126" si="59">P121*3</f>
        <v>93</v>
      </c>
      <c r="Y121" s="3">
        <f t="shared" ref="Y121:Y126" si="60">Q121*4</f>
        <v>36</v>
      </c>
      <c r="Z121" s="3"/>
      <c r="AA121" s="5">
        <f t="shared" ref="AA121:AE126" si="61">N121/$AF121</f>
        <v>0.39177489177489178</v>
      </c>
      <c r="AB121" s="5">
        <f t="shared" si="61"/>
        <v>0.4935064935064935</v>
      </c>
      <c r="AC121" s="5">
        <f t="shared" si="61"/>
        <v>6.7099567099567103E-2</v>
      </c>
      <c r="AD121" s="5">
        <f t="shared" si="61"/>
        <v>1.948051948051948E-2</v>
      </c>
      <c r="AE121" s="5">
        <f t="shared" si="61"/>
        <v>2.813852813852814E-2</v>
      </c>
      <c r="AF121" s="3">
        <f t="shared" ref="AF121:AF126" si="62">SUM(N121:R121)</f>
        <v>462</v>
      </c>
      <c r="AG121" s="3"/>
      <c r="AH121" s="3">
        <f t="shared" ref="AH121:AL126" si="63">ROUND(AA121*100,1)</f>
        <v>39.200000000000003</v>
      </c>
      <c r="AI121" s="3">
        <f t="shared" si="63"/>
        <v>49.4</v>
      </c>
      <c r="AJ121" s="3">
        <f t="shared" si="63"/>
        <v>6.7</v>
      </c>
      <c r="AK121" s="3">
        <f t="shared" si="63"/>
        <v>1.9</v>
      </c>
      <c r="AL121" s="3">
        <f t="shared" si="63"/>
        <v>2.8</v>
      </c>
      <c r="AM121" s="3">
        <f t="shared" ref="AM121:AM126" si="64">S121</f>
        <v>1.7060133630289531</v>
      </c>
      <c r="AN121" s="3"/>
      <c r="AO121" s="3">
        <f t="shared" ref="AO121:AO126" si="65">AH121+ AI121</f>
        <v>88.6</v>
      </c>
      <c r="AP121" s="3">
        <f t="shared" ref="AP121:AP126" si="66">AJ121+ AK121</f>
        <v>8.6</v>
      </c>
      <c r="AQ121" s="3">
        <f t="shared" ref="AQ121:AQ126" si="67">AL121</f>
        <v>2.8</v>
      </c>
    </row>
    <row r="122" spans="13:43" x14ac:dyDescent="0.1">
      <c r="M122" s="1" t="s">
        <v>68</v>
      </c>
      <c r="N122" s="3">
        <v>187</v>
      </c>
      <c r="O122" s="3">
        <v>200</v>
      </c>
      <c r="P122" s="3">
        <v>47</v>
      </c>
      <c r="Q122" s="3">
        <v>12</v>
      </c>
      <c r="R122" s="3">
        <v>16</v>
      </c>
      <c r="S122" s="3">
        <f t="shared" si="56"/>
        <v>1.7399103139013452</v>
      </c>
      <c r="T122" s="2">
        <v>1.5</v>
      </c>
      <c r="U122" s="3"/>
      <c r="V122" s="3">
        <f t="shared" si="57"/>
        <v>187</v>
      </c>
      <c r="W122" s="3">
        <f t="shared" si="58"/>
        <v>400</v>
      </c>
      <c r="X122" s="3">
        <f t="shared" si="59"/>
        <v>141</v>
      </c>
      <c r="Y122" s="3">
        <f t="shared" si="60"/>
        <v>48</v>
      </c>
      <c r="Z122" s="3"/>
      <c r="AA122" s="5">
        <f t="shared" si="61"/>
        <v>0.40476190476190477</v>
      </c>
      <c r="AB122" s="5">
        <f t="shared" si="61"/>
        <v>0.4329004329004329</v>
      </c>
      <c r="AC122" s="5">
        <f t="shared" si="61"/>
        <v>0.10173160173160173</v>
      </c>
      <c r="AD122" s="5">
        <f t="shared" si="61"/>
        <v>2.5974025974025976E-2</v>
      </c>
      <c r="AE122" s="5">
        <f t="shared" si="61"/>
        <v>3.4632034632034632E-2</v>
      </c>
      <c r="AF122" s="3">
        <f t="shared" si="62"/>
        <v>462</v>
      </c>
      <c r="AG122" s="3"/>
      <c r="AH122" s="3">
        <f t="shared" si="63"/>
        <v>40.5</v>
      </c>
      <c r="AI122" s="3">
        <f t="shared" si="63"/>
        <v>43.3</v>
      </c>
      <c r="AJ122" s="3">
        <f t="shared" si="63"/>
        <v>10.199999999999999</v>
      </c>
      <c r="AK122" s="3">
        <f t="shared" si="63"/>
        <v>2.6</v>
      </c>
      <c r="AL122" s="3">
        <f t="shared" si="63"/>
        <v>3.5</v>
      </c>
      <c r="AM122" s="3">
        <f t="shared" si="64"/>
        <v>1.7399103139013452</v>
      </c>
      <c r="AN122" s="3"/>
      <c r="AO122" s="3">
        <f t="shared" si="65"/>
        <v>83.8</v>
      </c>
      <c r="AP122" s="3">
        <f t="shared" si="66"/>
        <v>12.799999999999999</v>
      </c>
      <c r="AQ122" s="3">
        <f t="shared" si="67"/>
        <v>3.5</v>
      </c>
    </row>
    <row r="123" spans="13:43" x14ac:dyDescent="0.1">
      <c r="M123" s="1" t="s">
        <v>69</v>
      </c>
      <c r="N123" s="3">
        <v>107</v>
      </c>
      <c r="O123" s="3">
        <v>169</v>
      </c>
      <c r="P123" s="3">
        <v>135</v>
      </c>
      <c r="Q123" s="3">
        <v>44</v>
      </c>
      <c r="R123" s="3">
        <v>7</v>
      </c>
      <c r="S123" s="3">
        <f t="shared" si="56"/>
        <v>2.2549450549450549</v>
      </c>
      <c r="T123" s="2">
        <v>2.17</v>
      </c>
      <c r="U123" s="3"/>
      <c r="V123" s="3">
        <f t="shared" si="57"/>
        <v>107</v>
      </c>
      <c r="W123" s="3">
        <f t="shared" si="58"/>
        <v>338</v>
      </c>
      <c r="X123" s="3">
        <f t="shared" si="59"/>
        <v>405</v>
      </c>
      <c r="Y123" s="3">
        <f t="shared" si="60"/>
        <v>176</v>
      </c>
      <c r="Z123" s="3"/>
      <c r="AA123" s="5">
        <f t="shared" si="61"/>
        <v>0.23160173160173161</v>
      </c>
      <c r="AB123" s="5">
        <f t="shared" si="61"/>
        <v>0.36580086580086579</v>
      </c>
      <c r="AC123" s="5">
        <f t="shared" si="61"/>
        <v>0.29220779220779219</v>
      </c>
      <c r="AD123" s="5">
        <f t="shared" si="61"/>
        <v>9.5238095238095233E-2</v>
      </c>
      <c r="AE123" s="5">
        <f t="shared" si="61"/>
        <v>1.5151515151515152E-2</v>
      </c>
      <c r="AF123" s="3">
        <f t="shared" si="62"/>
        <v>462</v>
      </c>
      <c r="AG123" s="3"/>
      <c r="AH123" s="3">
        <f t="shared" si="63"/>
        <v>23.2</v>
      </c>
      <c r="AI123" s="3">
        <f t="shared" si="63"/>
        <v>36.6</v>
      </c>
      <c r="AJ123" s="3">
        <f t="shared" si="63"/>
        <v>29.2</v>
      </c>
      <c r="AK123" s="3">
        <f t="shared" si="63"/>
        <v>9.5</v>
      </c>
      <c r="AL123" s="3">
        <f t="shared" si="63"/>
        <v>1.5</v>
      </c>
      <c r="AM123" s="3">
        <f t="shared" si="64"/>
        <v>2.2549450549450549</v>
      </c>
      <c r="AN123" s="3"/>
      <c r="AO123" s="3">
        <f t="shared" si="65"/>
        <v>59.8</v>
      </c>
      <c r="AP123" s="3">
        <f t="shared" si="66"/>
        <v>38.700000000000003</v>
      </c>
      <c r="AQ123" s="3">
        <f t="shared" si="67"/>
        <v>1.5</v>
      </c>
    </row>
    <row r="124" spans="13:43" x14ac:dyDescent="0.1">
      <c r="M124" s="1" t="s">
        <v>70</v>
      </c>
      <c r="N124" s="3">
        <v>137</v>
      </c>
      <c r="O124" s="3">
        <v>221</v>
      </c>
      <c r="P124" s="3">
        <v>63</v>
      </c>
      <c r="Q124" s="3">
        <v>20</v>
      </c>
      <c r="R124" s="3">
        <v>21</v>
      </c>
      <c r="S124" s="3">
        <f t="shared" si="56"/>
        <v>1.9229024943310657</v>
      </c>
      <c r="T124" s="2">
        <v>2.84</v>
      </c>
      <c r="U124" s="3"/>
      <c r="V124" s="3">
        <f t="shared" si="57"/>
        <v>137</v>
      </c>
      <c r="W124" s="3">
        <f t="shared" si="58"/>
        <v>442</v>
      </c>
      <c r="X124" s="3">
        <f t="shared" si="59"/>
        <v>189</v>
      </c>
      <c r="Y124" s="3">
        <f t="shared" si="60"/>
        <v>80</v>
      </c>
      <c r="Z124" s="3"/>
      <c r="AA124" s="5">
        <f t="shared" si="61"/>
        <v>0.29653679653679654</v>
      </c>
      <c r="AB124" s="5">
        <f t="shared" si="61"/>
        <v>0.47835497835497837</v>
      </c>
      <c r="AC124" s="5">
        <f t="shared" si="61"/>
        <v>0.13636363636363635</v>
      </c>
      <c r="AD124" s="5">
        <f t="shared" si="61"/>
        <v>4.3290043290043288E-2</v>
      </c>
      <c r="AE124" s="5">
        <f t="shared" si="61"/>
        <v>4.5454545454545456E-2</v>
      </c>
      <c r="AF124" s="3">
        <f t="shared" si="62"/>
        <v>462</v>
      </c>
      <c r="AG124" s="3"/>
      <c r="AH124" s="3">
        <f t="shared" si="63"/>
        <v>29.7</v>
      </c>
      <c r="AI124" s="3">
        <f t="shared" si="63"/>
        <v>47.8</v>
      </c>
      <c r="AJ124" s="3">
        <f t="shared" si="63"/>
        <v>13.6</v>
      </c>
      <c r="AK124" s="3">
        <f t="shared" si="63"/>
        <v>4.3</v>
      </c>
      <c r="AL124" s="3">
        <f t="shared" si="63"/>
        <v>4.5</v>
      </c>
      <c r="AM124" s="3">
        <f t="shared" si="64"/>
        <v>1.9229024943310657</v>
      </c>
      <c r="AN124" s="3"/>
      <c r="AO124" s="3">
        <f t="shared" si="65"/>
        <v>77.5</v>
      </c>
      <c r="AP124" s="3">
        <f t="shared" si="66"/>
        <v>17.899999999999999</v>
      </c>
      <c r="AQ124" s="3">
        <f t="shared" si="67"/>
        <v>4.5</v>
      </c>
    </row>
    <row r="125" spans="13:43" x14ac:dyDescent="0.1">
      <c r="M125" s="1" t="s">
        <v>71</v>
      </c>
      <c r="N125" s="3">
        <v>85</v>
      </c>
      <c r="O125" s="3">
        <v>167</v>
      </c>
      <c r="P125" s="3">
        <v>91</v>
      </c>
      <c r="Q125" s="3">
        <v>20</v>
      </c>
      <c r="R125" s="3">
        <v>99</v>
      </c>
      <c r="S125" s="3">
        <f t="shared" si="56"/>
        <v>2.1267217630853996</v>
      </c>
      <c r="T125" s="2">
        <v>3.51</v>
      </c>
      <c r="U125" s="3"/>
      <c r="V125" s="3">
        <f t="shared" si="57"/>
        <v>85</v>
      </c>
      <c r="W125" s="3">
        <f t="shared" si="58"/>
        <v>334</v>
      </c>
      <c r="X125" s="3">
        <f t="shared" si="59"/>
        <v>273</v>
      </c>
      <c r="Y125" s="3">
        <f t="shared" si="60"/>
        <v>80</v>
      </c>
      <c r="Z125" s="3"/>
      <c r="AA125" s="5">
        <f t="shared" si="61"/>
        <v>0.18398268398268397</v>
      </c>
      <c r="AB125" s="5">
        <f t="shared" si="61"/>
        <v>0.36147186147186144</v>
      </c>
      <c r="AC125" s="5">
        <f t="shared" si="61"/>
        <v>0.19696969696969696</v>
      </c>
      <c r="AD125" s="5">
        <f t="shared" si="61"/>
        <v>4.3290043290043288E-2</v>
      </c>
      <c r="AE125" s="5">
        <f t="shared" si="61"/>
        <v>0.21428571428571427</v>
      </c>
      <c r="AF125" s="3">
        <f t="shared" si="62"/>
        <v>462</v>
      </c>
      <c r="AG125" s="3"/>
      <c r="AH125" s="3">
        <f t="shared" si="63"/>
        <v>18.399999999999999</v>
      </c>
      <c r="AI125" s="3">
        <f t="shared" si="63"/>
        <v>36.1</v>
      </c>
      <c r="AJ125" s="3">
        <f t="shared" si="63"/>
        <v>19.7</v>
      </c>
      <c r="AK125" s="3">
        <f t="shared" si="63"/>
        <v>4.3</v>
      </c>
      <c r="AL125" s="3">
        <f t="shared" si="63"/>
        <v>21.4</v>
      </c>
      <c r="AM125" s="3">
        <f t="shared" si="64"/>
        <v>2.1267217630853996</v>
      </c>
      <c r="AN125" s="3"/>
      <c r="AO125" s="3">
        <f t="shared" si="65"/>
        <v>54.5</v>
      </c>
      <c r="AP125" s="3">
        <f t="shared" si="66"/>
        <v>24</v>
      </c>
      <c r="AQ125" s="3">
        <f t="shared" si="67"/>
        <v>21.4</v>
      </c>
    </row>
    <row r="126" spans="13:43" x14ac:dyDescent="0.1">
      <c r="M126" s="1" t="s">
        <v>72</v>
      </c>
      <c r="N126" s="3">
        <v>122</v>
      </c>
      <c r="O126" s="3">
        <v>243</v>
      </c>
      <c r="P126" s="3">
        <v>68</v>
      </c>
      <c r="Q126" s="3">
        <v>16</v>
      </c>
      <c r="R126" s="3">
        <v>13</v>
      </c>
      <c r="S126" s="3">
        <f t="shared" si="56"/>
        <v>1.9510022271714922</v>
      </c>
      <c r="T126" s="2">
        <v>4.18</v>
      </c>
      <c r="V126" s="3">
        <f t="shared" si="57"/>
        <v>122</v>
      </c>
      <c r="W126" s="3">
        <f t="shared" si="58"/>
        <v>486</v>
      </c>
      <c r="X126" s="3">
        <f t="shared" si="59"/>
        <v>204</v>
      </c>
      <c r="Y126" s="3">
        <f t="shared" si="60"/>
        <v>64</v>
      </c>
      <c r="AA126" s="5">
        <f t="shared" si="61"/>
        <v>0.26406926406926406</v>
      </c>
      <c r="AB126" s="5">
        <f t="shared" si="61"/>
        <v>0.52597402597402598</v>
      </c>
      <c r="AC126" s="5">
        <f t="shared" si="61"/>
        <v>0.1471861471861472</v>
      </c>
      <c r="AD126" s="5">
        <f t="shared" si="61"/>
        <v>3.4632034632034632E-2</v>
      </c>
      <c r="AE126" s="5">
        <f t="shared" si="61"/>
        <v>2.813852813852814E-2</v>
      </c>
      <c r="AF126" s="3">
        <f t="shared" si="62"/>
        <v>462</v>
      </c>
      <c r="AH126" s="3">
        <f t="shared" si="63"/>
        <v>26.4</v>
      </c>
      <c r="AI126" s="3">
        <f t="shared" si="63"/>
        <v>52.6</v>
      </c>
      <c r="AJ126" s="3">
        <f t="shared" si="63"/>
        <v>14.7</v>
      </c>
      <c r="AK126" s="3">
        <f t="shared" si="63"/>
        <v>3.5</v>
      </c>
      <c r="AL126" s="3">
        <f t="shared" si="63"/>
        <v>2.8</v>
      </c>
      <c r="AM126" s="3">
        <f t="shared" si="64"/>
        <v>1.9510022271714922</v>
      </c>
      <c r="AO126" s="3">
        <f t="shared" si="65"/>
        <v>79</v>
      </c>
      <c r="AP126" s="3">
        <f t="shared" si="66"/>
        <v>18.2</v>
      </c>
      <c r="AQ126" s="3">
        <f t="shared" si="67"/>
        <v>2.8</v>
      </c>
    </row>
    <row r="145" spans="13:43" x14ac:dyDescent="0.1">
      <c r="M145" s="3"/>
      <c r="N145" s="6" t="s">
        <v>0</v>
      </c>
      <c r="O145" s="6" t="s">
        <v>1</v>
      </c>
      <c r="P145" s="6" t="s">
        <v>2</v>
      </c>
      <c r="Q145" s="6" t="s">
        <v>3</v>
      </c>
      <c r="R145" s="6" t="s">
        <v>4</v>
      </c>
      <c r="S145" s="3"/>
      <c r="T145" s="2"/>
      <c r="U145" s="3"/>
      <c r="V145" s="3"/>
      <c r="W145" s="3"/>
      <c r="X145" s="3"/>
      <c r="Y145" s="3"/>
      <c r="Z145" s="3"/>
      <c r="AA145" s="6" t="s">
        <v>5</v>
      </c>
      <c r="AB145" s="6" t="s">
        <v>6</v>
      </c>
      <c r="AC145" s="6" t="s">
        <v>7</v>
      </c>
      <c r="AD145" s="6" t="s">
        <v>8</v>
      </c>
      <c r="AE145" s="6" t="s">
        <v>9</v>
      </c>
      <c r="AF145" s="3"/>
      <c r="AG145" s="3"/>
      <c r="AH145" s="6" t="s">
        <v>5</v>
      </c>
      <c r="AI145" s="6" t="s">
        <v>6</v>
      </c>
      <c r="AJ145" s="6" t="s">
        <v>7</v>
      </c>
      <c r="AK145" s="6" t="s">
        <v>8</v>
      </c>
      <c r="AL145" s="6" t="s">
        <v>9</v>
      </c>
      <c r="AM145" s="3"/>
      <c r="AN145" s="3"/>
      <c r="AO145" s="3"/>
      <c r="AP145" s="3"/>
      <c r="AQ145" s="3"/>
    </row>
    <row r="146" spans="13:43" x14ac:dyDescent="0.1">
      <c r="M146" s="1" t="s">
        <v>73</v>
      </c>
      <c r="N146" s="7" t="s">
        <v>11</v>
      </c>
      <c r="O146" s="7" t="s">
        <v>12</v>
      </c>
      <c r="P146" s="7" t="s">
        <v>13</v>
      </c>
      <c r="Q146" s="7" t="s">
        <v>14</v>
      </c>
      <c r="R146" s="7" t="s">
        <v>15</v>
      </c>
      <c r="S146" s="4" t="s">
        <v>16</v>
      </c>
      <c r="T146" s="2"/>
      <c r="U146" s="3"/>
      <c r="V146" s="3"/>
      <c r="W146" s="3"/>
      <c r="X146" s="3"/>
      <c r="Y146" s="3"/>
      <c r="Z146" s="3"/>
      <c r="AA146" s="4" t="s">
        <v>11</v>
      </c>
      <c r="AB146" s="4" t="s">
        <v>12</v>
      </c>
      <c r="AC146" s="4" t="s">
        <v>13</v>
      </c>
      <c r="AD146" s="4" t="s">
        <v>14</v>
      </c>
      <c r="AE146" s="4" t="s">
        <v>15</v>
      </c>
      <c r="AF146" s="3"/>
      <c r="AG146" s="3"/>
      <c r="AH146" s="4" t="s">
        <v>11</v>
      </c>
      <c r="AI146" s="4" t="s">
        <v>12</v>
      </c>
      <c r="AJ146" s="4" t="s">
        <v>13</v>
      </c>
      <c r="AK146" s="4" t="s">
        <v>14</v>
      </c>
      <c r="AL146" s="4" t="s">
        <v>15</v>
      </c>
      <c r="AM146" s="4" t="s">
        <v>16</v>
      </c>
      <c r="AN146" s="3"/>
      <c r="AO146" s="3" t="s">
        <v>17</v>
      </c>
      <c r="AP146" s="3" t="s">
        <v>18</v>
      </c>
      <c r="AQ146" s="3" t="s">
        <v>19</v>
      </c>
    </row>
    <row r="147" spans="13:43" x14ac:dyDescent="0.1">
      <c r="M147" s="1" t="s">
        <v>74</v>
      </c>
      <c r="N147" s="3">
        <v>211</v>
      </c>
      <c r="O147" s="3">
        <v>222</v>
      </c>
      <c r="P147" s="3">
        <v>25</v>
      </c>
      <c r="Q147" s="3">
        <v>1</v>
      </c>
      <c r="R147" s="3">
        <v>3</v>
      </c>
      <c r="S147" s="3">
        <f t="shared" ref="S147:S148" si="68">SUM(V147:Y147)/SUM(N147:Q147)</f>
        <v>1.5991285403050108</v>
      </c>
      <c r="T147" s="2">
        <v>1.5</v>
      </c>
      <c r="U147" s="3"/>
      <c r="V147" s="3">
        <f t="shared" ref="V147:V148" si="69">N147*1</f>
        <v>211</v>
      </c>
      <c r="W147" s="3">
        <f t="shared" ref="W147:W148" si="70">O147*2</f>
        <v>444</v>
      </c>
      <c r="X147" s="3">
        <f t="shared" ref="X147:X148" si="71">P147*3</f>
        <v>75</v>
      </c>
      <c r="Y147" s="3">
        <f t="shared" ref="Y147:Y148" si="72">Q147*4</f>
        <v>4</v>
      </c>
      <c r="Z147" s="3"/>
      <c r="AA147" s="5">
        <f t="shared" ref="AA147:AE148" si="73">N147/$AF147</f>
        <v>0.45670995670995673</v>
      </c>
      <c r="AB147" s="5">
        <f t="shared" si="73"/>
        <v>0.48051948051948051</v>
      </c>
      <c r="AC147" s="5">
        <f t="shared" si="73"/>
        <v>5.4112554112554112E-2</v>
      </c>
      <c r="AD147" s="5">
        <f t="shared" si="73"/>
        <v>2.1645021645021645E-3</v>
      </c>
      <c r="AE147" s="5">
        <f t="shared" si="73"/>
        <v>6.4935064935064939E-3</v>
      </c>
      <c r="AF147" s="3">
        <f t="shared" ref="AF147:AF148" si="74">SUM(N147:R147)</f>
        <v>462</v>
      </c>
      <c r="AG147" s="3"/>
      <c r="AH147" s="3">
        <f t="shared" ref="AH147:AL148" si="75">ROUND(AA147*100,1)</f>
        <v>45.7</v>
      </c>
      <c r="AI147" s="3">
        <f t="shared" si="75"/>
        <v>48.1</v>
      </c>
      <c r="AJ147" s="3">
        <f t="shared" si="75"/>
        <v>5.4</v>
      </c>
      <c r="AK147" s="3">
        <f t="shared" si="75"/>
        <v>0.2</v>
      </c>
      <c r="AL147" s="3">
        <f t="shared" si="75"/>
        <v>0.6</v>
      </c>
      <c r="AM147" s="3">
        <f t="shared" ref="AM147:AM148" si="76">S147</f>
        <v>1.5991285403050108</v>
      </c>
      <c r="AN147" s="3"/>
      <c r="AO147" s="3">
        <f t="shared" ref="AO147:AO148" si="77">AH147+ AI147</f>
        <v>93.800000000000011</v>
      </c>
      <c r="AP147" s="3">
        <f t="shared" ref="AP147:AP148" si="78">AJ147+ AK147</f>
        <v>5.6000000000000005</v>
      </c>
      <c r="AQ147" s="3">
        <f t="shared" ref="AQ147:AQ148" si="79">AL147</f>
        <v>0.6</v>
      </c>
    </row>
    <row r="148" spans="13:43" x14ac:dyDescent="0.1">
      <c r="M148" s="1" t="s">
        <v>75</v>
      </c>
      <c r="N148" s="3">
        <v>199</v>
      </c>
      <c r="O148" s="3">
        <v>219</v>
      </c>
      <c r="P148" s="3">
        <v>32</v>
      </c>
      <c r="Q148" s="3">
        <v>5</v>
      </c>
      <c r="R148" s="3">
        <v>7</v>
      </c>
      <c r="S148" s="3">
        <f t="shared" si="68"/>
        <v>1.6549450549450548</v>
      </c>
      <c r="T148" s="2">
        <v>3.5</v>
      </c>
      <c r="U148" s="3"/>
      <c r="V148" s="3">
        <f t="shared" si="69"/>
        <v>199</v>
      </c>
      <c r="W148" s="3">
        <f t="shared" si="70"/>
        <v>438</v>
      </c>
      <c r="X148" s="3">
        <f t="shared" si="71"/>
        <v>96</v>
      </c>
      <c r="Y148" s="3">
        <f t="shared" si="72"/>
        <v>20</v>
      </c>
      <c r="Z148" s="3"/>
      <c r="AA148" s="5">
        <f t="shared" si="73"/>
        <v>0.43073593073593075</v>
      </c>
      <c r="AB148" s="5">
        <f t="shared" si="73"/>
        <v>0.47402597402597402</v>
      </c>
      <c r="AC148" s="5">
        <f t="shared" si="73"/>
        <v>6.9264069264069264E-2</v>
      </c>
      <c r="AD148" s="5">
        <f t="shared" si="73"/>
        <v>1.0822510822510822E-2</v>
      </c>
      <c r="AE148" s="5">
        <f t="shared" si="73"/>
        <v>1.5151515151515152E-2</v>
      </c>
      <c r="AF148" s="3">
        <f t="shared" si="74"/>
        <v>462</v>
      </c>
      <c r="AG148" s="3"/>
      <c r="AH148" s="3">
        <f t="shared" si="75"/>
        <v>43.1</v>
      </c>
      <c r="AI148" s="3">
        <f t="shared" si="75"/>
        <v>47.4</v>
      </c>
      <c r="AJ148" s="3">
        <f t="shared" si="75"/>
        <v>6.9</v>
      </c>
      <c r="AK148" s="3">
        <f t="shared" si="75"/>
        <v>1.1000000000000001</v>
      </c>
      <c r="AL148" s="3">
        <f t="shared" si="75"/>
        <v>1.5</v>
      </c>
      <c r="AM148" s="3">
        <f t="shared" si="76"/>
        <v>1.6549450549450548</v>
      </c>
      <c r="AN148" s="3"/>
      <c r="AO148" s="3">
        <f t="shared" si="77"/>
        <v>90.5</v>
      </c>
      <c r="AP148" s="3">
        <f t="shared" si="78"/>
        <v>8</v>
      </c>
      <c r="AQ148" s="3">
        <f t="shared" si="79"/>
        <v>1.5</v>
      </c>
    </row>
    <row r="167" spans="13:43" x14ac:dyDescent="0.1">
      <c r="M167" s="3"/>
      <c r="N167" s="6" t="s">
        <v>0</v>
      </c>
      <c r="O167" s="6" t="s">
        <v>1</v>
      </c>
      <c r="P167" s="6" t="s">
        <v>2</v>
      </c>
      <c r="Q167" s="6" t="s">
        <v>3</v>
      </c>
      <c r="R167" s="6" t="s">
        <v>4</v>
      </c>
      <c r="S167" s="3"/>
      <c r="T167" s="2"/>
      <c r="U167" s="3"/>
      <c r="V167" s="3"/>
      <c r="W167" s="3"/>
      <c r="X167" s="3"/>
      <c r="Y167" s="3"/>
      <c r="Z167" s="3"/>
      <c r="AA167" s="6" t="s">
        <v>5</v>
      </c>
      <c r="AB167" s="6" t="s">
        <v>6</v>
      </c>
      <c r="AC167" s="6" t="s">
        <v>7</v>
      </c>
      <c r="AD167" s="6" t="s">
        <v>8</v>
      </c>
      <c r="AE167" s="6" t="s">
        <v>9</v>
      </c>
      <c r="AF167" s="3"/>
      <c r="AG167" s="3"/>
      <c r="AH167" s="6" t="s">
        <v>5</v>
      </c>
      <c r="AI167" s="6" t="s">
        <v>6</v>
      </c>
      <c r="AJ167" s="6" t="s">
        <v>7</v>
      </c>
      <c r="AK167" s="6" t="s">
        <v>8</v>
      </c>
      <c r="AL167" s="6" t="s">
        <v>9</v>
      </c>
      <c r="AM167" s="3"/>
      <c r="AN167" s="3"/>
      <c r="AO167" s="3"/>
      <c r="AP167" s="3"/>
      <c r="AQ167" s="3"/>
    </row>
    <row r="168" spans="13:43" x14ac:dyDescent="0.1">
      <c r="M168" s="1" t="s">
        <v>76</v>
      </c>
      <c r="N168" s="7" t="s">
        <v>11</v>
      </c>
      <c r="O168" s="7" t="s">
        <v>12</v>
      </c>
      <c r="P168" s="7" t="s">
        <v>13</v>
      </c>
      <c r="Q168" s="7" t="s">
        <v>14</v>
      </c>
      <c r="R168" s="7" t="s">
        <v>15</v>
      </c>
      <c r="S168" s="4" t="s">
        <v>16</v>
      </c>
      <c r="T168" s="2"/>
      <c r="U168" s="3"/>
      <c r="V168" s="3"/>
      <c r="W168" s="3"/>
      <c r="X168" s="3"/>
      <c r="Y168" s="3"/>
      <c r="Z168" s="3"/>
      <c r="AA168" s="4" t="s">
        <v>11</v>
      </c>
      <c r="AB168" s="4" t="s">
        <v>12</v>
      </c>
      <c r="AC168" s="4" t="s">
        <v>13</v>
      </c>
      <c r="AD168" s="4" t="s">
        <v>14</v>
      </c>
      <c r="AE168" s="4" t="s">
        <v>15</v>
      </c>
      <c r="AF168" s="3"/>
      <c r="AG168" s="3"/>
      <c r="AH168" s="4" t="s">
        <v>11</v>
      </c>
      <c r="AI168" s="4" t="s">
        <v>12</v>
      </c>
      <c r="AJ168" s="4" t="s">
        <v>13</v>
      </c>
      <c r="AK168" s="4" t="s">
        <v>14</v>
      </c>
      <c r="AL168" s="4" t="s">
        <v>15</v>
      </c>
      <c r="AM168" s="4" t="s">
        <v>16</v>
      </c>
      <c r="AN168" s="3"/>
      <c r="AO168" s="3" t="s">
        <v>17</v>
      </c>
      <c r="AP168" s="3" t="s">
        <v>18</v>
      </c>
      <c r="AQ168" s="3" t="s">
        <v>19</v>
      </c>
    </row>
    <row r="169" spans="13:43" x14ac:dyDescent="0.1">
      <c r="M169" s="1" t="s">
        <v>77</v>
      </c>
      <c r="N169" s="3">
        <v>141</v>
      </c>
      <c r="O169" s="3">
        <v>242</v>
      </c>
      <c r="P169" s="3">
        <v>44</v>
      </c>
      <c r="Q169" s="3">
        <v>4</v>
      </c>
      <c r="R169" s="3">
        <v>31</v>
      </c>
      <c r="S169" s="3">
        <f t="shared" ref="S169:S170" si="80">SUM(V169:Y169)/SUM(N169:Q169)</f>
        <v>1.7935034802784222</v>
      </c>
      <c r="T169" s="2">
        <v>1.5</v>
      </c>
      <c r="U169" s="3"/>
      <c r="V169" s="3">
        <f t="shared" ref="V169:V170" si="81">N169*1</f>
        <v>141</v>
      </c>
      <c r="W169" s="3">
        <f t="shared" ref="W169:W170" si="82">O169*2</f>
        <v>484</v>
      </c>
      <c r="X169" s="3">
        <f t="shared" ref="X169:X170" si="83">P169*3</f>
        <v>132</v>
      </c>
      <c r="Y169" s="3">
        <f t="shared" ref="Y169:Y170" si="84">Q169*4</f>
        <v>16</v>
      </c>
      <c r="Z169" s="3"/>
      <c r="AA169" s="5">
        <f t="shared" ref="AA169:AE170" si="85">N169/$AF169</f>
        <v>0.30519480519480519</v>
      </c>
      <c r="AB169" s="5">
        <f t="shared" si="85"/>
        <v>0.52380952380952384</v>
      </c>
      <c r="AC169" s="5">
        <f t="shared" si="85"/>
        <v>9.5238095238095233E-2</v>
      </c>
      <c r="AD169" s="5">
        <f t="shared" si="85"/>
        <v>8.658008658008658E-3</v>
      </c>
      <c r="AE169" s="5">
        <f t="shared" si="85"/>
        <v>6.7099567099567103E-2</v>
      </c>
      <c r="AF169" s="3">
        <f t="shared" ref="AF169:AF170" si="86">SUM(N169:R169)</f>
        <v>462</v>
      </c>
      <c r="AG169" s="3"/>
      <c r="AH169" s="3">
        <f t="shared" ref="AH169:AL170" si="87">ROUND(AA169*100,1)</f>
        <v>30.5</v>
      </c>
      <c r="AI169" s="3">
        <f t="shared" si="87"/>
        <v>52.4</v>
      </c>
      <c r="AJ169" s="3">
        <f t="shared" si="87"/>
        <v>9.5</v>
      </c>
      <c r="AK169" s="3">
        <f t="shared" si="87"/>
        <v>0.9</v>
      </c>
      <c r="AL169" s="3">
        <f t="shared" si="87"/>
        <v>6.7</v>
      </c>
      <c r="AM169" s="3">
        <f t="shared" ref="AM169:AM170" si="88">S169</f>
        <v>1.7935034802784222</v>
      </c>
      <c r="AN169" s="3"/>
      <c r="AO169" s="3">
        <f t="shared" ref="AO169:AO170" si="89">AH169+ AI169</f>
        <v>82.9</v>
      </c>
      <c r="AP169" s="3">
        <f t="shared" ref="AP169:AP170" si="90">AJ169+ AK169</f>
        <v>10.4</v>
      </c>
      <c r="AQ169" s="3">
        <f t="shared" ref="AQ169:AQ170" si="91">AL169</f>
        <v>6.7</v>
      </c>
    </row>
    <row r="170" spans="13:43" x14ac:dyDescent="0.1">
      <c r="M170" s="1" t="s">
        <v>78</v>
      </c>
      <c r="N170" s="3">
        <v>166</v>
      </c>
      <c r="O170" s="3">
        <v>229</v>
      </c>
      <c r="P170" s="3">
        <v>30</v>
      </c>
      <c r="Q170" s="3">
        <v>1</v>
      </c>
      <c r="R170" s="3">
        <v>36</v>
      </c>
      <c r="S170" s="3">
        <f t="shared" si="80"/>
        <v>1.6854460093896713</v>
      </c>
      <c r="T170" s="2">
        <v>3.5</v>
      </c>
      <c r="U170" s="3"/>
      <c r="V170" s="3">
        <f t="shared" si="81"/>
        <v>166</v>
      </c>
      <c r="W170" s="3">
        <f t="shared" si="82"/>
        <v>458</v>
      </c>
      <c r="X170" s="3">
        <f t="shared" si="83"/>
        <v>90</v>
      </c>
      <c r="Y170" s="3">
        <f t="shared" si="84"/>
        <v>4</v>
      </c>
      <c r="Z170" s="3"/>
      <c r="AA170" s="5">
        <f t="shared" si="85"/>
        <v>0.3593073593073593</v>
      </c>
      <c r="AB170" s="5">
        <f t="shared" si="85"/>
        <v>0.49567099567099565</v>
      </c>
      <c r="AC170" s="5">
        <f t="shared" si="85"/>
        <v>6.4935064935064929E-2</v>
      </c>
      <c r="AD170" s="5">
        <f t="shared" si="85"/>
        <v>2.1645021645021645E-3</v>
      </c>
      <c r="AE170" s="5">
        <f t="shared" si="85"/>
        <v>7.792207792207792E-2</v>
      </c>
      <c r="AF170" s="3">
        <f t="shared" si="86"/>
        <v>462</v>
      </c>
      <c r="AG170" s="3"/>
      <c r="AH170" s="3">
        <f t="shared" si="87"/>
        <v>35.9</v>
      </c>
      <c r="AI170" s="3">
        <f t="shared" si="87"/>
        <v>49.6</v>
      </c>
      <c r="AJ170" s="3">
        <f t="shared" si="87"/>
        <v>6.5</v>
      </c>
      <c r="AK170" s="3">
        <f t="shared" si="87"/>
        <v>0.2</v>
      </c>
      <c r="AL170" s="3">
        <f t="shared" si="87"/>
        <v>7.8</v>
      </c>
      <c r="AM170" s="3">
        <f t="shared" si="88"/>
        <v>1.6854460093896713</v>
      </c>
      <c r="AN170" s="3"/>
      <c r="AO170" s="3">
        <f t="shared" si="89"/>
        <v>85.5</v>
      </c>
      <c r="AP170" s="3">
        <f t="shared" si="90"/>
        <v>6.7</v>
      </c>
      <c r="AQ170" s="3">
        <f t="shared" si="91"/>
        <v>7.8</v>
      </c>
    </row>
    <row r="189" spans="13:43" x14ac:dyDescent="0.1">
      <c r="M189" s="3"/>
      <c r="N189" s="6" t="s">
        <v>0</v>
      </c>
      <c r="O189" s="6" t="s">
        <v>1</v>
      </c>
      <c r="P189" s="6" t="s">
        <v>2</v>
      </c>
      <c r="Q189" s="6" t="s">
        <v>3</v>
      </c>
      <c r="R189" s="6" t="s">
        <v>4</v>
      </c>
      <c r="S189" s="3"/>
      <c r="T189" s="2"/>
      <c r="U189" s="3"/>
      <c r="V189" s="3"/>
      <c r="W189" s="3"/>
      <c r="X189" s="3"/>
      <c r="Y189" s="3"/>
      <c r="Z189" s="3"/>
      <c r="AA189" s="6" t="s">
        <v>5</v>
      </c>
      <c r="AB189" s="6" t="s">
        <v>6</v>
      </c>
      <c r="AC189" s="6" t="s">
        <v>7</v>
      </c>
      <c r="AD189" s="6" t="s">
        <v>8</v>
      </c>
      <c r="AE189" s="6" t="s">
        <v>9</v>
      </c>
      <c r="AF189" s="3"/>
      <c r="AG189" s="3"/>
      <c r="AH189" s="6" t="s">
        <v>5</v>
      </c>
      <c r="AI189" s="6" t="s">
        <v>6</v>
      </c>
      <c r="AJ189" s="6" t="s">
        <v>7</v>
      </c>
      <c r="AK189" s="6" t="s">
        <v>8</v>
      </c>
      <c r="AL189" s="6" t="s">
        <v>9</v>
      </c>
      <c r="AM189" s="3"/>
      <c r="AN189" s="3"/>
      <c r="AO189" s="3"/>
      <c r="AP189" s="3"/>
      <c r="AQ189" s="3"/>
    </row>
    <row r="190" spans="13:43" x14ac:dyDescent="0.1">
      <c r="M190" s="1" t="s">
        <v>79</v>
      </c>
      <c r="N190" s="7" t="s">
        <v>11</v>
      </c>
      <c r="O190" s="7" t="s">
        <v>12</v>
      </c>
      <c r="P190" s="7" t="s">
        <v>13</v>
      </c>
      <c r="Q190" s="7" t="s">
        <v>14</v>
      </c>
      <c r="R190" s="7" t="s">
        <v>15</v>
      </c>
      <c r="S190" s="4" t="s">
        <v>16</v>
      </c>
      <c r="T190" s="2"/>
      <c r="U190" s="3"/>
      <c r="V190" s="3"/>
      <c r="W190" s="3"/>
      <c r="X190" s="3"/>
      <c r="Y190" s="3"/>
      <c r="Z190" s="3"/>
      <c r="AA190" s="4" t="s">
        <v>11</v>
      </c>
      <c r="AB190" s="4" t="s">
        <v>12</v>
      </c>
      <c r="AC190" s="4" t="s">
        <v>13</v>
      </c>
      <c r="AD190" s="4" t="s">
        <v>14</v>
      </c>
      <c r="AE190" s="4" t="s">
        <v>15</v>
      </c>
      <c r="AF190" s="3"/>
      <c r="AG190" s="3"/>
      <c r="AH190" s="4" t="s">
        <v>11</v>
      </c>
      <c r="AI190" s="4" t="s">
        <v>12</v>
      </c>
      <c r="AJ190" s="4" t="s">
        <v>13</v>
      </c>
      <c r="AK190" s="4" t="s">
        <v>14</v>
      </c>
      <c r="AL190" s="4" t="s">
        <v>15</v>
      </c>
      <c r="AM190" s="4" t="s">
        <v>16</v>
      </c>
      <c r="AN190" s="3"/>
      <c r="AO190" s="3" t="s">
        <v>17</v>
      </c>
      <c r="AP190" s="3" t="s">
        <v>18</v>
      </c>
      <c r="AQ190" s="3" t="s">
        <v>19</v>
      </c>
    </row>
    <row r="191" spans="13:43" x14ac:dyDescent="0.1">
      <c r="M191" s="1" t="s">
        <v>80</v>
      </c>
      <c r="N191" s="3">
        <v>204</v>
      </c>
      <c r="O191" s="3">
        <v>210</v>
      </c>
      <c r="P191" s="3">
        <v>36</v>
      </c>
      <c r="Q191" s="3">
        <v>5</v>
      </c>
      <c r="R191" s="3">
        <v>7</v>
      </c>
      <c r="S191" s="3">
        <f t="shared" ref="S191:S192" si="92">SUM(V191:Y191)/SUM(N191:Q191)</f>
        <v>1.6527472527472526</v>
      </c>
      <c r="T191" s="2">
        <v>1.5</v>
      </c>
      <c r="U191" s="3"/>
      <c r="V191" s="3">
        <f t="shared" ref="V191:V192" si="93">N191*1</f>
        <v>204</v>
      </c>
      <c r="W191" s="3">
        <f t="shared" ref="W191:W192" si="94">O191*2</f>
        <v>420</v>
      </c>
      <c r="X191" s="3">
        <f t="shared" ref="X191:X192" si="95">P191*3</f>
        <v>108</v>
      </c>
      <c r="Y191" s="3">
        <f t="shared" ref="Y191:Y192" si="96">Q191*4</f>
        <v>20</v>
      </c>
      <c r="Z191" s="3"/>
      <c r="AA191" s="5">
        <f t="shared" ref="AA191:AE192" si="97">N191/$AF191</f>
        <v>0.44155844155844154</v>
      </c>
      <c r="AB191" s="5">
        <f t="shared" si="97"/>
        <v>0.45454545454545453</v>
      </c>
      <c r="AC191" s="5">
        <f t="shared" si="97"/>
        <v>7.792207792207792E-2</v>
      </c>
      <c r="AD191" s="5">
        <f t="shared" si="97"/>
        <v>1.0822510822510822E-2</v>
      </c>
      <c r="AE191" s="5">
        <f t="shared" si="97"/>
        <v>1.5151515151515152E-2</v>
      </c>
      <c r="AF191" s="3">
        <f t="shared" ref="AF191:AF192" si="98">SUM(N191:R191)</f>
        <v>462</v>
      </c>
      <c r="AG191" s="3"/>
      <c r="AH191" s="3">
        <f t="shared" ref="AH191:AL192" si="99">ROUND(AA191*100,1)</f>
        <v>44.2</v>
      </c>
      <c r="AI191" s="3">
        <f t="shared" si="99"/>
        <v>45.5</v>
      </c>
      <c r="AJ191" s="3">
        <f t="shared" si="99"/>
        <v>7.8</v>
      </c>
      <c r="AK191" s="3">
        <f t="shared" si="99"/>
        <v>1.1000000000000001</v>
      </c>
      <c r="AL191" s="3">
        <f t="shared" si="99"/>
        <v>1.5</v>
      </c>
      <c r="AM191" s="3">
        <f t="shared" ref="AM191:AM192" si="100">S191</f>
        <v>1.6527472527472526</v>
      </c>
      <c r="AN191" s="3"/>
      <c r="AO191" s="3">
        <f t="shared" ref="AO191:AO192" si="101">AH191+ AI191</f>
        <v>89.7</v>
      </c>
      <c r="AP191" s="3">
        <f t="shared" ref="AP191:AP192" si="102">AJ191+ AK191</f>
        <v>8.9</v>
      </c>
      <c r="AQ191" s="3">
        <f t="shared" ref="AQ191:AQ192" si="103">AL191</f>
        <v>1.5</v>
      </c>
    </row>
    <row r="192" spans="13:43" x14ac:dyDescent="0.1">
      <c r="M192" s="1" t="s">
        <v>81</v>
      </c>
      <c r="N192" s="3">
        <v>86</v>
      </c>
      <c r="O192" s="3">
        <v>202</v>
      </c>
      <c r="P192" s="3">
        <v>126</v>
      </c>
      <c r="Q192" s="3">
        <v>31</v>
      </c>
      <c r="R192" s="3">
        <v>17</v>
      </c>
      <c r="S192" s="3">
        <f t="shared" si="92"/>
        <v>2.2292134831460673</v>
      </c>
      <c r="T192" s="2">
        <v>3.5</v>
      </c>
      <c r="U192" s="3"/>
      <c r="V192" s="3">
        <f t="shared" si="93"/>
        <v>86</v>
      </c>
      <c r="W192" s="3">
        <f t="shared" si="94"/>
        <v>404</v>
      </c>
      <c r="X192" s="3">
        <f t="shared" si="95"/>
        <v>378</v>
      </c>
      <c r="Y192" s="3">
        <f t="shared" si="96"/>
        <v>124</v>
      </c>
      <c r="Z192" s="3"/>
      <c r="AA192" s="5">
        <f t="shared" si="97"/>
        <v>0.18614718614718614</v>
      </c>
      <c r="AB192" s="5">
        <f t="shared" si="97"/>
        <v>0.43722943722943725</v>
      </c>
      <c r="AC192" s="5">
        <f t="shared" si="97"/>
        <v>0.27272727272727271</v>
      </c>
      <c r="AD192" s="5">
        <f t="shared" si="97"/>
        <v>6.7099567099567103E-2</v>
      </c>
      <c r="AE192" s="5">
        <f t="shared" si="97"/>
        <v>3.67965367965368E-2</v>
      </c>
      <c r="AF192" s="3">
        <f t="shared" si="98"/>
        <v>462</v>
      </c>
      <c r="AG192" s="3"/>
      <c r="AH192" s="3">
        <f t="shared" si="99"/>
        <v>18.600000000000001</v>
      </c>
      <c r="AI192" s="3">
        <f t="shared" si="99"/>
        <v>43.7</v>
      </c>
      <c r="AJ192" s="3">
        <f t="shared" si="99"/>
        <v>27.3</v>
      </c>
      <c r="AK192" s="3">
        <f t="shared" si="99"/>
        <v>6.7</v>
      </c>
      <c r="AL192" s="3">
        <f t="shared" si="99"/>
        <v>3.7</v>
      </c>
      <c r="AM192" s="3">
        <f t="shared" si="100"/>
        <v>2.2292134831460673</v>
      </c>
      <c r="AN192" s="3"/>
      <c r="AO192" s="3">
        <f t="shared" si="101"/>
        <v>62.300000000000004</v>
      </c>
      <c r="AP192" s="3">
        <f t="shared" si="102"/>
        <v>34</v>
      </c>
      <c r="AQ192" s="3">
        <f t="shared" si="103"/>
        <v>3.7</v>
      </c>
    </row>
    <row r="211" spans="13:43" x14ac:dyDescent="0.1">
      <c r="M211" s="3"/>
      <c r="N211" s="6" t="s">
        <v>0</v>
      </c>
      <c r="O211" s="6" t="s">
        <v>1</v>
      </c>
      <c r="P211" s="6" t="s">
        <v>2</v>
      </c>
      <c r="Q211" s="6" t="s">
        <v>3</v>
      </c>
      <c r="R211" s="6" t="s">
        <v>4</v>
      </c>
      <c r="S211" s="3"/>
      <c r="T211" s="2"/>
      <c r="U211" s="3"/>
      <c r="V211" s="3"/>
      <c r="W211" s="3"/>
      <c r="X211" s="3"/>
      <c r="Y211" s="3"/>
      <c r="Z211" s="3"/>
      <c r="AA211" s="6" t="s">
        <v>5</v>
      </c>
      <c r="AB211" s="6" t="s">
        <v>6</v>
      </c>
      <c r="AC211" s="6" t="s">
        <v>7</v>
      </c>
      <c r="AD211" s="6" t="s">
        <v>8</v>
      </c>
      <c r="AE211" s="6" t="s">
        <v>9</v>
      </c>
      <c r="AF211" s="3"/>
      <c r="AG211" s="3"/>
      <c r="AH211" s="6" t="s">
        <v>5</v>
      </c>
      <c r="AI211" s="6" t="s">
        <v>6</v>
      </c>
      <c r="AJ211" s="6" t="s">
        <v>7</v>
      </c>
      <c r="AK211" s="6" t="s">
        <v>8</v>
      </c>
      <c r="AL211" s="6" t="s">
        <v>9</v>
      </c>
      <c r="AM211" s="3"/>
      <c r="AN211" s="3"/>
      <c r="AO211" s="3"/>
      <c r="AP211" s="3"/>
      <c r="AQ211" s="3"/>
    </row>
    <row r="212" spans="13:43" x14ac:dyDescent="0.1">
      <c r="M212" s="1" t="s">
        <v>82</v>
      </c>
      <c r="N212" s="7" t="s">
        <v>11</v>
      </c>
      <c r="O212" s="7" t="s">
        <v>12</v>
      </c>
      <c r="P212" s="7" t="s">
        <v>13</v>
      </c>
      <c r="Q212" s="7" t="s">
        <v>14</v>
      </c>
      <c r="R212" s="7" t="s">
        <v>15</v>
      </c>
      <c r="S212" s="4" t="s">
        <v>16</v>
      </c>
      <c r="T212" s="2"/>
      <c r="U212" s="3"/>
      <c r="V212" s="3"/>
      <c r="W212" s="3"/>
      <c r="X212" s="3"/>
      <c r="Y212" s="3"/>
      <c r="Z212" s="3"/>
      <c r="AA212" s="4" t="s">
        <v>11</v>
      </c>
      <c r="AB212" s="4" t="s">
        <v>12</v>
      </c>
      <c r="AC212" s="4" t="s">
        <v>13</v>
      </c>
      <c r="AD212" s="4" t="s">
        <v>14</v>
      </c>
      <c r="AE212" s="4" t="s">
        <v>15</v>
      </c>
      <c r="AF212" s="3"/>
      <c r="AG212" s="3"/>
      <c r="AH212" s="4" t="s">
        <v>11</v>
      </c>
      <c r="AI212" s="4" t="s">
        <v>12</v>
      </c>
      <c r="AJ212" s="4" t="s">
        <v>13</v>
      </c>
      <c r="AK212" s="4" t="s">
        <v>14</v>
      </c>
      <c r="AL212" s="4" t="s">
        <v>15</v>
      </c>
      <c r="AM212" s="4" t="s">
        <v>16</v>
      </c>
      <c r="AN212" s="3"/>
      <c r="AO212" s="3" t="s">
        <v>17</v>
      </c>
      <c r="AP212" s="3" t="s">
        <v>18</v>
      </c>
      <c r="AQ212" s="3" t="s">
        <v>19</v>
      </c>
    </row>
    <row r="213" spans="13:43" x14ac:dyDescent="0.1">
      <c r="M213" s="1" t="s">
        <v>83</v>
      </c>
      <c r="N213" s="3">
        <v>101</v>
      </c>
      <c r="O213" s="3">
        <v>240</v>
      </c>
      <c r="P213" s="3">
        <v>50</v>
      </c>
      <c r="Q213" s="3">
        <v>7</v>
      </c>
      <c r="R213" s="3">
        <v>64</v>
      </c>
      <c r="S213" s="3">
        <f t="shared" ref="S213:S215" si="104">SUM(V213:Y213)/SUM(N213:Q213)</f>
        <v>1.9070351758793971</v>
      </c>
      <c r="T213" s="2">
        <v>1.1499999999999999</v>
      </c>
      <c r="U213" s="3"/>
      <c r="V213" s="3">
        <f t="shared" ref="V213:V215" si="105">N213*1</f>
        <v>101</v>
      </c>
      <c r="W213" s="3">
        <f t="shared" ref="W213:W215" si="106">O213*2</f>
        <v>480</v>
      </c>
      <c r="X213" s="3">
        <f t="shared" ref="X213:X215" si="107">P213*3</f>
        <v>150</v>
      </c>
      <c r="Y213" s="3">
        <f t="shared" ref="Y213:Y215" si="108">Q213*4</f>
        <v>28</v>
      </c>
      <c r="Z213" s="3"/>
      <c r="AA213" s="5">
        <f t="shared" ref="AA213:AE215" si="109">N213/$AF213</f>
        <v>0.21861471861471862</v>
      </c>
      <c r="AB213" s="5">
        <f t="shared" si="109"/>
        <v>0.51948051948051943</v>
      </c>
      <c r="AC213" s="5">
        <f t="shared" si="109"/>
        <v>0.10822510822510822</v>
      </c>
      <c r="AD213" s="5">
        <f t="shared" si="109"/>
        <v>1.5151515151515152E-2</v>
      </c>
      <c r="AE213" s="5">
        <f t="shared" si="109"/>
        <v>0.13852813852813853</v>
      </c>
      <c r="AF213" s="3">
        <f t="shared" ref="AF213:AF215" si="110">SUM(N213:R213)</f>
        <v>462</v>
      </c>
      <c r="AG213" s="3"/>
      <c r="AH213" s="3">
        <f t="shared" ref="AH213:AL215" si="111">ROUND(AA213*100,1)</f>
        <v>21.9</v>
      </c>
      <c r="AI213" s="3">
        <f t="shared" si="111"/>
        <v>51.9</v>
      </c>
      <c r="AJ213" s="3">
        <f t="shared" si="111"/>
        <v>10.8</v>
      </c>
      <c r="AK213" s="3">
        <f t="shared" si="111"/>
        <v>1.5</v>
      </c>
      <c r="AL213" s="3">
        <f t="shared" si="111"/>
        <v>13.9</v>
      </c>
      <c r="AM213" s="3">
        <f t="shared" ref="AM213:AM215" si="112">S213</f>
        <v>1.9070351758793971</v>
      </c>
      <c r="AN213" s="3"/>
      <c r="AO213" s="3">
        <f t="shared" ref="AO213:AO215" si="113">AH213+ AI213</f>
        <v>73.8</v>
      </c>
      <c r="AP213" s="3">
        <f t="shared" ref="AP213:AP215" si="114">AJ213+ AK213</f>
        <v>12.3</v>
      </c>
      <c r="AQ213" s="3">
        <f t="shared" ref="AQ213:AQ215" si="115">AL213</f>
        <v>13.9</v>
      </c>
    </row>
    <row r="214" spans="13:43" x14ac:dyDescent="0.1">
      <c r="M214" s="1" t="s">
        <v>84</v>
      </c>
      <c r="N214" s="3">
        <v>105</v>
      </c>
      <c r="O214" s="3">
        <v>227</v>
      </c>
      <c r="P214" s="3">
        <v>38</v>
      </c>
      <c r="Q214" s="3">
        <v>7</v>
      </c>
      <c r="R214" s="3">
        <v>85</v>
      </c>
      <c r="S214" s="3">
        <f t="shared" si="104"/>
        <v>1.8594164456233422</v>
      </c>
      <c r="T214" s="2">
        <v>2.5</v>
      </c>
      <c r="U214" s="3"/>
      <c r="V214" s="3">
        <f t="shared" si="105"/>
        <v>105</v>
      </c>
      <c r="W214" s="3">
        <f t="shared" si="106"/>
        <v>454</v>
      </c>
      <c r="X214" s="3">
        <f t="shared" si="107"/>
        <v>114</v>
      </c>
      <c r="Y214" s="3">
        <f t="shared" si="108"/>
        <v>28</v>
      </c>
      <c r="Z214" s="3"/>
      <c r="AA214" s="5">
        <f t="shared" si="109"/>
        <v>0.22727272727272727</v>
      </c>
      <c r="AB214" s="5">
        <f t="shared" si="109"/>
        <v>0.49134199134199136</v>
      </c>
      <c r="AC214" s="5">
        <f t="shared" si="109"/>
        <v>8.2251082251082255E-2</v>
      </c>
      <c r="AD214" s="5">
        <f t="shared" si="109"/>
        <v>1.5151515151515152E-2</v>
      </c>
      <c r="AE214" s="5">
        <f t="shared" si="109"/>
        <v>0.18398268398268397</v>
      </c>
      <c r="AF214" s="3">
        <f t="shared" si="110"/>
        <v>462</v>
      </c>
      <c r="AG214" s="3"/>
      <c r="AH214" s="3">
        <f t="shared" si="111"/>
        <v>22.7</v>
      </c>
      <c r="AI214" s="3">
        <f t="shared" si="111"/>
        <v>49.1</v>
      </c>
      <c r="AJ214" s="3">
        <f t="shared" si="111"/>
        <v>8.1999999999999993</v>
      </c>
      <c r="AK214" s="3">
        <f t="shared" si="111"/>
        <v>1.5</v>
      </c>
      <c r="AL214" s="3">
        <f t="shared" si="111"/>
        <v>18.399999999999999</v>
      </c>
      <c r="AM214" s="3">
        <f t="shared" si="112"/>
        <v>1.8594164456233422</v>
      </c>
      <c r="AN214" s="3"/>
      <c r="AO214" s="3">
        <f t="shared" si="113"/>
        <v>71.8</v>
      </c>
      <c r="AP214" s="3">
        <f t="shared" si="114"/>
        <v>9.6999999999999993</v>
      </c>
      <c r="AQ214" s="3">
        <f t="shared" si="115"/>
        <v>18.399999999999999</v>
      </c>
    </row>
    <row r="215" spans="13:43" x14ac:dyDescent="0.1">
      <c r="M215" s="1" t="s">
        <v>85</v>
      </c>
      <c r="N215" s="3">
        <v>101</v>
      </c>
      <c r="O215" s="3">
        <v>204</v>
      </c>
      <c r="P215" s="3">
        <v>43</v>
      </c>
      <c r="Q215" s="3">
        <v>9</v>
      </c>
      <c r="R215" s="3">
        <v>105</v>
      </c>
      <c r="S215" s="3">
        <f t="shared" si="104"/>
        <v>1.8879551820728291</v>
      </c>
      <c r="T215" s="2">
        <v>3.85</v>
      </c>
      <c r="U215" s="3"/>
      <c r="V215" s="3">
        <f t="shared" si="105"/>
        <v>101</v>
      </c>
      <c r="W215" s="3">
        <f t="shared" si="106"/>
        <v>408</v>
      </c>
      <c r="X215" s="3">
        <f t="shared" si="107"/>
        <v>129</v>
      </c>
      <c r="Y215" s="3">
        <f t="shared" si="108"/>
        <v>36</v>
      </c>
      <c r="Z215" s="3"/>
      <c r="AA215" s="5">
        <f t="shared" si="109"/>
        <v>0.21861471861471862</v>
      </c>
      <c r="AB215" s="5">
        <f t="shared" si="109"/>
        <v>0.44155844155844154</v>
      </c>
      <c r="AC215" s="5">
        <f t="shared" si="109"/>
        <v>9.3073593073593072E-2</v>
      </c>
      <c r="AD215" s="5">
        <f t="shared" si="109"/>
        <v>1.948051948051948E-2</v>
      </c>
      <c r="AE215" s="5">
        <f t="shared" si="109"/>
        <v>0.22727272727272727</v>
      </c>
      <c r="AF215" s="3">
        <f t="shared" si="110"/>
        <v>462</v>
      </c>
      <c r="AG215" s="3"/>
      <c r="AH215" s="3">
        <f t="shared" si="111"/>
        <v>21.9</v>
      </c>
      <c r="AI215" s="3">
        <f t="shared" si="111"/>
        <v>44.2</v>
      </c>
      <c r="AJ215" s="3">
        <f t="shared" si="111"/>
        <v>9.3000000000000007</v>
      </c>
      <c r="AK215" s="3">
        <f t="shared" si="111"/>
        <v>1.9</v>
      </c>
      <c r="AL215" s="3">
        <f t="shared" si="111"/>
        <v>22.7</v>
      </c>
      <c r="AM215" s="3">
        <f t="shared" si="112"/>
        <v>1.8879551820728291</v>
      </c>
      <c r="AN215" s="3"/>
      <c r="AO215" s="3">
        <f t="shared" si="113"/>
        <v>66.099999999999994</v>
      </c>
      <c r="AP215" s="3">
        <f t="shared" si="114"/>
        <v>11.200000000000001</v>
      </c>
      <c r="AQ215" s="3">
        <f t="shared" si="115"/>
        <v>22.7</v>
      </c>
    </row>
    <row r="234" spans="13:43" x14ac:dyDescent="0.1">
      <c r="M234" s="3"/>
      <c r="N234" s="6" t="s">
        <v>0</v>
      </c>
      <c r="O234" s="6" t="s">
        <v>1</v>
      </c>
      <c r="P234" s="6" t="s">
        <v>2</v>
      </c>
      <c r="Q234" s="6" t="s">
        <v>3</v>
      </c>
      <c r="R234" s="6" t="s">
        <v>4</v>
      </c>
      <c r="S234" s="3"/>
      <c r="T234" s="2"/>
      <c r="U234" s="3"/>
      <c r="V234" s="3"/>
      <c r="W234" s="3"/>
      <c r="X234" s="3"/>
      <c r="Y234" s="3"/>
      <c r="Z234" s="3"/>
      <c r="AA234" s="6" t="s">
        <v>5</v>
      </c>
      <c r="AB234" s="6" t="s">
        <v>6</v>
      </c>
      <c r="AC234" s="6" t="s">
        <v>7</v>
      </c>
      <c r="AD234" s="6" t="s">
        <v>8</v>
      </c>
      <c r="AE234" s="6" t="s">
        <v>9</v>
      </c>
      <c r="AF234" s="3"/>
      <c r="AG234" s="3"/>
      <c r="AH234" s="6" t="s">
        <v>5</v>
      </c>
      <c r="AI234" s="6" t="s">
        <v>6</v>
      </c>
      <c r="AJ234" s="6" t="s">
        <v>7</v>
      </c>
      <c r="AK234" s="6" t="s">
        <v>8</v>
      </c>
      <c r="AL234" s="6" t="s">
        <v>9</v>
      </c>
      <c r="AM234" s="3"/>
      <c r="AN234" s="3"/>
      <c r="AO234" s="3"/>
      <c r="AP234" s="3"/>
      <c r="AQ234" s="3"/>
    </row>
    <row r="235" spans="13:43" x14ac:dyDescent="0.1">
      <c r="M235" s="1" t="s">
        <v>86</v>
      </c>
      <c r="N235" s="7" t="s">
        <v>11</v>
      </c>
      <c r="O235" s="7" t="s">
        <v>12</v>
      </c>
      <c r="P235" s="7" t="s">
        <v>13</v>
      </c>
      <c r="Q235" s="7" t="s">
        <v>14</v>
      </c>
      <c r="R235" s="7" t="s">
        <v>15</v>
      </c>
      <c r="S235" s="4" t="s">
        <v>16</v>
      </c>
      <c r="T235" s="2"/>
      <c r="U235" s="3"/>
      <c r="V235" s="3"/>
      <c r="W235" s="3"/>
      <c r="X235" s="3"/>
      <c r="Y235" s="3"/>
      <c r="Z235" s="3"/>
      <c r="AA235" s="4" t="s">
        <v>11</v>
      </c>
      <c r="AB235" s="4" t="s">
        <v>12</v>
      </c>
      <c r="AC235" s="4" t="s">
        <v>13</v>
      </c>
      <c r="AD235" s="4" t="s">
        <v>14</v>
      </c>
      <c r="AE235" s="4" t="s">
        <v>15</v>
      </c>
      <c r="AF235" s="3"/>
      <c r="AG235" s="3"/>
      <c r="AH235" s="4" t="s">
        <v>11</v>
      </c>
      <c r="AI235" s="4" t="s">
        <v>12</v>
      </c>
      <c r="AJ235" s="4" t="s">
        <v>13</v>
      </c>
      <c r="AK235" s="4" t="s">
        <v>14</v>
      </c>
      <c r="AL235" s="4" t="s">
        <v>15</v>
      </c>
      <c r="AM235" s="4" t="s">
        <v>16</v>
      </c>
      <c r="AN235" s="3"/>
      <c r="AO235" s="3" t="s">
        <v>17</v>
      </c>
      <c r="AP235" s="3" t="s">
        <v>18</v>
      </c>
      <c r="AQ235" s="3" t="s">
        <v>19</v>
      </c>
    </row>
    <row r="236" spans="13:43" x14ac:dyDescent="0.1">
      <c r="M236" s="1" t="s">
        <v>87</v>
      </c>
      <c r="N236" s="3">
        <v>139</v>
      </c>
      <c r="O236" s="3">
        <v>228</v>
      </c>
      <c r="P236" s="3">
        <v>51</v>
      </c>
      <c r="Q236" s="3">
        <v>12</v>
      </c>
      <c r="R236" s="3">
        <v>32</v>
      </c>
      <c r="S236" s="3">
        <f t="shared" ref="S236:S238" si="116">SUM(V236:Y236)/SUM(N236:Q236)</f>
        <v>1.8511627906976744</v>
      </c>
      <c r="T236" s="2">
        <v>1.1499999999999999</v>
      </c>
      <c r="U236" s="3"/>
      <c r="V236" s="3">
        <f t="shared" ref="V236:V238" si="117">N236*1</f>
        <v>139</v>
      </c>
      <c r="W236" s="3">
        <f t="shared" ref="W236:W238" si="118">O236*2</f>
        <v>456</v>
      </c>
      <c r="X236" s="3">
        <f t="shared" ref="X236:X238" si="119">P236*3</f>
        <v>153</v>
      </c>
      <c r="Y236" s="3">
        <f t="shared" ref="Y236:Y238" si="120">Q236*4</f>
        <v>48</v>
      </c>
      <c r="Z236" s="3"/>
      <c r="AA236" s="5">
        <f t="shared" ref="AA236:AE238" si="121">N236/$AF236</f>
        <v>0.30086580086580089</v>
      </c>
      <c r="AB236" s="5">
        <f t="shared" si="121"/>
        <v>0.4935064935064935</v>
      </c>
      <c r="AC236" s="5">
        <f t="shared" si="121"/>
        <v>0.11038961038961038</v>
      </c>
      <c r="AD236" s="5">
        <f t="shared" si="121"/>
        <v>2.5974025974025976E-2</v>
      </c>
      <c r="AE236" s="5">
        <f t="shared" si="121"/>
        <v>6.9264069264069264E-2</v>
      </c>
      <c r="AF236" s="3">
        <f t="shared" ref="AF236:AF238" si="122">SUM(N236:R236)</f>
        <v>462</v>
      </c>
      <c r="AG236" s="3"/>
      <c r="AH236" s="3">
        <f t="shared" ref="AH236:AL238" si="123">ROUND(AA236*100,1)</f>
        <v>30.1</v>
      </c>
      <c r="AI236" s="3">
        <f t="shared" si="123"/>
        <v>49.4</v>
      </c>
      <c r="AJ236" s="3">
        <f t="shared" si="123"/>
        <v>11</v>
      </c>
      <c r="AK236" s="3">
        <f t="shared" si="123"/>
        <v>2.6</v>
      </c>
      <c r="AL236" s="3">
        <f t="shared" si="123"/>
        <v>6.9</v>
      </c>
      <c r="AM236" s="3">
        <f t="shared" ref="AM236:AM238" si="124">S236</f>
        <v>1.8511627906976744</v>
      </c>
      <c r="AN236" s="3"/>
      <c r="AO236" s="3">
        <f t="shared" ref="AO236:AO238" si="125">AH236+ AI236</f>
        <v>79.5</v>
      </c>
      <c r="AP236" s="3">
        <f t="shared" ref="AP236:AP238" si="126">AJ236+ AK236</f>
        <v>13.6</v>
      </c>
      <c r="AQ236" s="3">
        <f t="shared" ref="AQ236:AQ238" si="127">AL236</f>
        <v>6.9</v>
      </c>
    </row>
    <row r="237" spans="13:43" x14ac:dyDescent="0.1">
      <c r="M237" s="1" t="s">
        <v>88</v>
      </c>
      <c r="N237" s="3">
        <v>180</v>
      </c>
      <c r="O237" s="3">
        <v>255</v>
      </c>
      <c r="P237" s="3">
        <v>14</v>
      </c>
      <c r="Q237" s="3">
        <v>0</v>
      </c>
      <c r="R237" s="3">
        <v>13</v>
      </c>
      <c r="S237" s="3">
        <f t="shared" si="116"/>
        <v>1.6302895322939865</v>
      </c>
      <c r="T237" s="2">
        <v>2.5</v>
      </c>
      <c r="U237" s="3"/>
      <c r="V237" s="3">
        <f t="shared" si="117"/>
        <v>180</v>
      </c>
      <c r="W237" s="3">
        <f t="shared" si="118"/>
        <v>510</v>
      </c>
      <c r="X237" s="3">
        <f t="shared" si="119"/>
        <v>42</v>
      </c>
      <c r="Y237" s="3">
        <f t="shared" si="120"/>
        <v>0</v>
      </c>
      <c r="Z237" s="3"/>
      <c r="AA237" s="5">
        <f t="shared" si="121"/>
        <v>0.38961038961038963</v>
      </c>
      <c r="AB237" s="5">
        <f t="shared" si="121"/>
        <v>0.55194805194805197</v>
      </c>
      <c r="AC237" s="5">
        <f t="shared" si="121"/>
        <v>3.0303030303030304E-2</v>
      </c>
      <c r="AD237" s="5">
        <f t="shared" si="121"/>
        <v>0</v>
      </c>
      <c r="AE237" s="5">
        <f t="shared" si="121"/>
        <v>2.813852813852814E-2</v>
      </c>
      <c r="AF237" s="3">
        <f t="shared" si="122"/>
        <v>462</v>
      </c>
      <c r="AG237" s="3"/>
      <c r="AH237" s="3">
        <f t="shared" si="123"/>
        <v>39</v>
      </c>
      <c r="AI237" s="3">
        <f t="shared" si="123"/>
        <v>55.2</v>
      </c>
      <c r="AJ237" s="3">
        <f t="shared" si="123"/>
        <v>3</v>
      </c>
      <c r="AK237" s="3">
        <f t="shared" si="123"/>
        <v>0</v>
      </c>
      <c r="AL237" s="3">
        <f t="shared" si="123"/>
        <v>2.8</v>
      </c>
      <c r="AM237" s="3">
        <f t="shared" si="124"/>
        <v>1.6302895322939865</v>
      </c>
      <c r="AN237" s="3"/>
      <c r="AO237" s="3">
        <f t="shared" si="125"/>
        <v>94.2</v>
      </c>
      <c r="AP237" s="3">
        <f t="shared" si="126"/>
        <v>3</v>
      </c>
      <c r="AQ237" s="3">
        <f t="shared" si="127"/>
        <v>2.8</v>
      </c>
    </row>
    <row r="238" spans="13:43" x14ac:dyDescent="0.1">
      <c r="M238" s="1" t="s">
        <v>89</v>
      </c>
      <c r="N238" s="3">
        <v>144</v>
      </c>
      <c r="O238" s="3">
        <v>249</v>
      </c>
      <c r="P238" s="3">
        <v>39</v>
      </c>
      <c r="Q238" s="3">
        <v>1</v>
      </c>
      <c r="R238" s="3">
        <v>29</v>
      </c>
      <c r="S238" s="3">
        <f t="shared" si="116"/>
        <v>1.7621247113163971</v>
      </c>
      <c r="T238" s="2">
        <v>3.85</v>
      </c>
      <c r="U238" s="3"/>
      <c r="V238" s="3">
        <f t="shared" si="117"/>
        <v>144</v>
      </c>
      <c r="W238" s="3">
        <f t="shared" si="118"/>
        <v>498</v>
      </c>
      <c r="X238" s="3">
        <f t="shared" si="119"/>
        <v>117</v>
      </c>
      <c r="Y238" s="3">
        <f t="shared" si="120"/>
        <v>4</v>
      </c>
      <c r="Z238" s="3"/>
      <c r="AA238" s="5">
        <f t="shared" si="121"/>
        <v>0.31168831168831168</v>
      </c>
      <c r="AB238" s="5">
        <f t="shared" si="121"/>
        <v>0.53896103896103897</v>
      </c>
      <c r="AC238" s="5">
        <f t="shared" si="121"/>
        <v>8.4415584415584416E-2</v>
      </c>
      <c r="AD238" s="5">
        <f t="shared" si="121"/>
        <v>2.1645021645021645E-3</v>
      </c>
      <c r="AE238" s="5">
        <f t="shared" si="121"/>
        <v>6.2770562770562768E-2</v>
      </c>
      <c r="AF238" s="3">
        <f t="shared" si="122"/>
        <v>462</v>
      </c>
      <c r="AG238" s="3"/>
      <c r="AH238" s="3">
        <f t="shared" si="123"/>
        <v>31.2</v>
      </c>
      <c r="AI238" s="3">
        <f t="shared" si="123"/>
        <v>53.9</v>
      </c>
      <c r="AJ238" s="3">
        <f t="shared" si="123"/>
        <v>8.4</v>
      </c>
      <c r="AK238" s="3">
        <f t="shared" si="123"/>
        <v>0.2</v>
      </c>
      <c r="AL238" s="3">
        <f t="shared" si="123"/>
        <v>6.3</v>
      </c>
      <c r="AM238" s="3">
        <f t="shared" si="124"/>
        <v>1.7621247113163971</v>
      </c>
      <c r="AN238" s="3"/>
      <c r="AO238" s="3">
        <f t="shared" si="125"/>
        <v>85.1</v>
      </c>
      <c r="AP238" s="3">
        <f t="shared" si="126"/>
        <v>8.6</v>
      </c>
      <c r="AQ238" s="3">
        <f t="shared" si="127"/>
        <v>6.3</v>
      </c>
    </row>
    <row r="257" spans="13:43" x14ac:dyDescent="0.1">
      <c r="M257" s="3"/>
      <c r="N257" s="6" t="s">
        <v>0</v>
      </c>
      <c r="O257" s="6" t="s">
        <v>1</v>
      </c>
      <c r="P257" s="6" t="s">
        <v>2</v>
      </c>
      <c r="Q257" s="6" t="s">
        <v>3</v>
      </c>
      <c r="R257" s="6" t="s">
        <v>4</v>
      </c>
      <c r="S257" s="3"/>
      <c r="T257" s="2"/>
      <c r="U257" s="3"/>
      <c r="V257" s="3"/>
      <c r="W257" s="3"/>
      <c r="X257" s="3"/>
      <c r="Y257" s="3"/>
      <c r="Z257" s="3"/>
      <c r="AA257" s="6" t="s">
        <v>5</v>
      </c>
      <c r="AB257" s="6" t="s">
        <v>6</v>
      </c>
      <c r="AC257" s="6" t="s">
        <v>7</v>
      </c>
      <c r="AD257" s="6" t="s">
        <v>8</v>
      </c>
      <c r="AE257" s="6" t="s">
        <v>9</v>
      </c>
      <c r="AF257" s="3"/>
      <c r="AG257" s="3"/>
      <c r="AH257" s="6" t="s">
        <v>5</v>
      </c>
      <c r="AI257" s="6" t="s">
        <v>6</v>
      </c>
      <c r="AJ257" s="6" t="s">
        <v>7</v>
      </c>
      <c r="AK257" s="6" t="s">
        <v>8</v>
      </c>
      <c r="AL257" s="6" t="s">
        <v>9</v>
      </c>
      <c r="AM257" s="3"/>
      <c r="AN257" s="3"/>
      <c r="AO257" s="3"/>
      <c r="AP257" s="3"/>
      <c r="AQ257" s="3"/>
    </row>
    <row r="258" spans="13:43" x14ac:dyDescent="0.1">
      <c r="M258" s="1" t="s">
        <v>90</v>
      </c>
      <c r="N258" s="7" t="s">
        <v>11</v>
      </c>
      <c r="O258" s="7" t="s">
        <v>12</v>
      </c>
      <c r="P258" s="7" t="s">
        <v>13</v>
      </c>
      <c r="Q258" s="7" t="s">
        <v>14</v>
      </c>
      <c r="R258" s="7" t="s">
        <v>15</v>
      </c>
      <c r="S258" s="4" t="s">
        <v>16</v>
      </c>
      <c r="T258" s="2"/>
      <c r="U258" s="3"/>
      <c r="V258" s="3"/>
      <c r="W258" s="3"/>
      <c r="X258" s="3"/>
      <c r="Y258" s="3"/>
      <c r="Z258" s="3"/>
      <c r="AA258" s="4" t="s">
        <v>11</v>
      </c>
      <c r="AB258" s="4" t="s">
        <v>12</v>
      </c>
      <c r="AC258" s="4" t="s">
        <v>13</v>
      </c>
      <c r="AD258" s="4" t="s">
        <v>14</v>
      </c>
      <c r="AE258" s="4" t="s">
        <v>15</v>
      </c>
      <c r="AF258" s="3"/>
      <c r="AG258" s="3"/>
      <c r="AH258" s="4" t="s">
        <v>11</v>
      </c>
      <c r="AI258" s="4" t="s">
        <v>12</v>
      </c>
      <c r="AJ258" s="4" t="s">
        <v>13</v>
      </c>
      <c r="AK258" s="4" t="s">
        <v>14</v>
      </c>
      <c r="AL258" s="4" t="s">
        <v>15</v>
      </c>
      <c r="AM258" s="4" t="s">
        <v>16</v>
      </c>
      <c r="AN258" s="3"/>
      <c r="AO258" s="3" t="s">
        <v>17</v>
      </c>
      <c r="AP258" s="3" t="s">
        <v>18</v>
      </c>
      <c r="AQ258" s="3" t="s">
        <v>19</v>
      </c>
    </row>
    <row r="259" spans="13:43" x14ac:dyDescent="0.1">
      <c r="M259" s="1" t="s">
        <v>91</v>
      </c>
      <c r="N259" s="3">
        <v>87</v>
      </c>
      <c r="O259" s="3">
        <v>242</v>
      </c>
      <c r="P259" s="3">
        <v>53</v>
      </c>
      <c r="Q259" s="3">
        <v>4</v>
      </c>
      <c r="R259" s="3">
        <v>76</v>
      </c>
      <c r="S259" s="3">
        <f t="shared" ref="S259:S269" si="128">SUM(V259:Y259)/SUM(N259:Q259)</f>
        <v>1.9326424870466321</v>
      </c>
      <c r="T259" s="2">
        <v>0.67</v>
      </c>
      <c r="U259" s="3"/>
      <c r="V259" s="3">
        <f t="shared" ref="V259:V269" si="129">N259*1</f>
        <v>87</v>
      </c>
      <c r="W259" s="3">
        <f t="shared" ref="W259:W269" si="130">O259*2</f>
        <v>484</v>
      </c>
      <c r="X259" s="3">
        <f t="shared" ref="X259:X269" si="131">P259*3</f>
        <v>159</v>
      </c>
      <c r="Y259" s="3">
        <f t="shared" ref="Y259:Y269" si="132">Q259*4</f>
        <v>16</v>
      </c>
      <c r="Z259" s="3"/>
      <c r="AA259" s="5">
        <f t="shared" ref="AA259:AE269" si="133">N259/$AF259</f>
        <v>0.18831168831168832</v>
      </c>
      <c r="AB259" s="5">
        <f t="shared" si="133"/>
        <v>0.52380952380952384</v>
      </c>
      <c r="AC259" s="5">
        <f t="shared" si="133"/>
        <v>0.11471861471861472</v>
      </c>
      <c r="AD259" s="5">
        <f t="shared" si="133"/>
        <v>8.658008658008658E-3</v>
      </c>
      <c r="AE259" s="5">
        <f t="shared" si="133"/>
        <v>0.16450216450216451</v>
      </c>
      <c r="AF259" s="3">
        <f t="shared" ref="AF259:AF269" si="134">SUM(N259:R259)</f>
        <v>462</v>
      </c>
      <c r="AG259" s="3"/>
      <c r="AH259" s="3">
        <f t="shared" ref="AH259:AL269" si="135">ROUND(AA259*100,1)</f>
        <v>18.8</v>
      </c>
      <c r="AI259" s="3">
        <f t="shared" si="135"/>
        <v>52.4</v>
      </c>
      <c r="AJ259" s="3">
        <f t="shared" si="135"/>
        <v>11.5</v>
      </c>
      <c r="AK259" s="3">
        <f t="shared" si="135"/>
        <v>0.9</v>
      </c>
      <c r="AL259" s="3">
        <f t="shared" si="135"/>
        <v>16.5</v>
      </c>
      <c r="AM259" s="3">
        <f t="shared" ref="AM259:AM269" si="136">S259</f>
        <v>1.9326424870466321</v>
      </c>
      <c r="AN259" s="3"/>
      <c r="AO259" s="3">
        <f t="shared" ref="AO259:AO269" si="137">AH259+ AI259</f>
        <v>71.2</v>
      </c>
      <c r="AP259" s="3">
        <f t="shared" ref="AP259:AP269" si="138">AJ259+ AK259</f>
        <v>12.4</v>
      </c>
      <c r="AQ259" s="3">
        <f t="shared" ref="AQ259:AQ269" si="139">AL259</f>
        <v>16.5</v>
      </c>
    </row>
    <row r="260" spans="13:43" x14ac:dyDescent="0.1">
      <c r="M260" s="1" t="s">
        <v>92</v>
      </c>
      <c r="N260" s="3">
        <v>86</v>
      </c>
      <c r="O260" s="3">
        <v>210</v>
      </c>
      <c r="P260" s="3">
        <v>72</v>
      </c>
      <c r="Q260" s="3">
        <v>10</v>
      </c>
      <c r="R260" s="3">
        <v>84</v>
      </c>
      <c r="S260" s="3">
        <f t="shared" si="128"/>
        <v>2.0158730158730158</v>
      </c>
      <c r="T260" s="2">
        <v>1.036</v>
      </c>
      <c r="U260" s="3"/>
      <c r="V260" s="3">
        <f t="shared" si="129"/>
        <v>86</v>
      </c>
      <c r="W260" s="3">
        <f t="shared" si="130"/>
        <v>420</v>
      </c>
      <c r="X260" s="3">
        <f t="shared" si="131"/>
        <v>216</v>
      </c>
      <c r="Y260" s="3">
        <f t="shared" si="132"/>
        <v>40</v>
      </c>
      <c r="Z260" s="3"/>
      <c r="AA260" s="5">
        <f t="shared" si="133"/>
        <v>0.18614718614718614</v>
      </c>
      <c r="AB260" s="5">
        <f t="shared" si="133"/>
        <v>0.45454545454545453</v>
      </c>
      <c r="AC260" s="5">
        <f t="shared" si="133"/>
        <v>0.15584415584415584</v>
      </c>
      <c r="AD260" s="5">
        <f t="shared" si="133"/>
        <v>2.1645021645021644E-2</v>
      </c>
      <c r="AE260" s="5">
        <f t="shared" si="133"/>
        <v>0.18181818181818182</v>
      </c>
      <c r="AF260" s="3">
        <f t="shared" si="134"/>
        <v>462</v>
      </c>
      <c r="AG260" s="3"/>
      <c r="AH260" s="3">
        <f t="shared" si="135"/>
        <v>18.600000000000001</v>
      </c>
      <c r="AI260" s="3">
        <f t="shared" si="135"/>
        <v>45.5</v>
      </c>
      <c r="AJ260" s="3">
        <f t="shared" si="135"/>
        <v>15.6</v>
      </c>
      <c r="AK260" s="3">
        <f t="shared" si="135"/>
        <v>2.2000000000000002</v>
      </c>
      <c r="AL260" s="3">
        <f t="shared" si="135"/>
        <v>18.2</v>
      </c>
      <c r="AM260" s="3">
        <f t="shared" si="136"/>
        <v>2.0158730158730158</v>
      </c>
      <c r="AN260" s="3"/>
      <c r="AO260" s="3">
        <f t="shared" si="137"/>
        <v>64.099999999999994</v>
      </c>
      <c r="AP260" s="3">
        <f t="shared" si="138"/>
        <v>17.8</v>
      </c>
      <c r="AQ260" s="3">
        <f t="shared" si="139"/>
        <v>18.2</v>
      </c>
    </row>
    <row r="261" spans="13:43" x14ac:dyDescent="0.1">
      <c r="M261" s="1" t="s">
        <v>93</v>
      </c>
      <c r="N261" s="3">
        <v>95</v>
      </c>
      <c r="O261" s="3">
        <v>205</v>
      </c>
      <c r="P261" s="3">
        <v>64</v>
      </c>
      <c r="Q261" s="3">
        <v>9</v>
      </c>
      <c r="R261" s="3">
        <v>89</v>
      </c>
      <c r="S261" s="3">
        <f t="shared" si="128"/>
        <v>1.9651474530831099</v>
      </c>
      <c r="T261" s="2">
        <v>1.4019999999999999</v>
      </c>
      <c r="U261" s="3"/>
      <c r="V261" s="3">
        <f t="shared" si="129"/>
        <v>95</v>
      </c>
      <c r="W261" s="3">
        <f t="shared" si="130"/>
        <v>410</v>
      </c>
      <c r="X261" s="3">
        <f t="shared" si="131"/>
        <v>192</v>
      </c>
      <c r="Y261" s="3">
        <f t="shared" si="132"/>
        <v>36</v>
      </c>
      <c r="Z261" s="3"/>
      <c r="AA261" s="5">
        <f t="shared" si="133"/>
        <v>0.20562770562770563</v>
      </c>
      <c r="AB261" s="5">
        <f t="shared" si="133"/>
        <v>0.44372294372294374</v>
      </c>
      <c r="AC261" s="5">
        <f t="shared" si="133"/>
        <v>0.13852813852813853</v>
      </c>
      <c r="AD261" s="5">
        <f t="shared" si="133"/>
        <v>1.948051948051948E-2</v>
      </c>
      <c r="AE261" s="5">
        <f t="shared" si="133"/>
        <v>0.19264069264069264</v>
      </c>
      <c r="AF261" s="3">
        <f t="shared" si="134"/>
        <v>462</v>
      </c>
      <c r="AG261" s="3"/>
      <c r="AH261" s="3">
        <f t="shared" si="135"/>
        <v>20.6</v>
      </c>
      <c r="AI261" s="3">
        <f t="shared" si="135"/>
        <v>44.4</v>
      </c>
      <c r="AJ261" s="3">
        <f t="shared" si="135"/>
        <v>13.9</v>
      </c>
      <c r="AK261" s="3">
        <f t="shared" si="135"/>
        <v>1.9</v>
      </c>
      <c r="AL261" s="3">
        <f t="shared" si="135"/>
        <v>19.3</v>
      </c>
      <c r="AM261" s="3">
        <f t="shared" si="136"/>
        <v>1.9651474530831099</v>
      </c>
      <c r="AN261" s="3"/>
      <c r="AO261" s="3">
        <f t="shared" si="137"/>
        <v>65</v>
      </c>
      <c r="AP261" s="3">
        <f t="shared" si="138"/>
        <v>15.8</v>
      </c>
      <c r="AQ261" s="3">
        <f t="shared" si="139"/>
        <v>19.3</v>
      </c>
    </row>
    <row r="262" spans="13:43" x14ac:dyDescent="0.1">
      <c r="M262" s="1" t="s">
        <v>94</v>
      </c>
      <c r="N262" s="3">
        <v>106</v>
      </c>
      <c r="O262" s="3">
        <v>251</v>
      </c>
      <c r="P262" s="3">
        <v>44</v>
      </c>
      <c r="Q262" s="3">
        <v>9</v>
      </c>
      <c r="R262" s="3">
        <v>52</v>
      </c>
      <c r="S262" s="3">
        <f t="shared" si="128"/>
        <v>1.8926829268292682</v>
      </c>
      <c r="T262" s="2">
        <v>1.768</v>
      </c>
      <c r="U262" s="3"/>
      <c r="V262" s="3">
        <f t="shared" si="129"/>
        <v>106</v>
      </c>
      <c r="W262" s="3">
        <f t="shared" si="130"/>
        <v>502</v>
      </c>
      <c r="X262" s="3">
        <f t="shared" si="131"/>
        <v>132</v>
      </c>
      <c r="Y262" s="3">
        <f t="shared" si="132"/>
        <v>36</v>
      </c>
      <c r="Z262" s="3"/>
      <c r="AA262" s="5">
        <f t="shared" si="133"/>
        <v>0.22943722943722944</v>
      </c>
      <c r="AB262" s="5">
        <f t="shared" si="133"/>
        <v>0.54329004329004327</v>
      </c>
      <c r="AC262" s="5">
        <f t="shared" si="133"/>
        <v>9.5238095238095233E-2</v>
      </c>
      <c r="AD262" s="5">
        <f t="shared" si="133"/>
        <v>1.948051948051948E-2</v>
      </c>
      <c r="AE262" s="5">
        <f t="shared" si="133"/>
        <v>0.11255411255411256</v>
      </c>
      <c r="AF262" s="3">
        <f t="shared" si="134"/>
        <v>462</v>
      </c>
      <c r="AG262" s="3"/>
      <c r="AH262" s="3">
        <f t="shared" si="135"/>
        <v>22.9</v>
      </c>
      <c r="AI262" s="3">
        <f t="shared" si="135"/>
        <v>54.3</v>
      </c>
      <c r="AJ262" s="3">
        <f t="shared" si="135"/>
        <v>9.5</v>
      </c>
      <c r="AK262" s="3">
        <f t="shared" si="135"/>
        <v>1.9</v>
      </c>
      <c r="AL262" s="3">
        <f t="shared" si="135"/>
        <v>11.3</v>
      </c>
      <c r="AM262" s="3">
        <f t="shared" si="136"/>
        <v>1.8926829268292682</v>
      </c>
      <c r="AN262" s="3"/>
      <c r="AO262" s="3">
        <f t="shared" si="137"/>
        <v>77.199999999999989</v>
      </c>
      <c r="AP262" s="3">
        <f t="shared" si="138"/>
        <v>11.4</v>
      </c>
      <c r="AQ262" s="3">
        <f t="shared" si="139"/>
        <v>11.3</v>
      </c>
    </row>
    <row r="263" spans="13:43" x14ac:dyDescent="0.1">
      <c r="M263" s="1" t="s">
        <v>95</v>
      </c>
      <c r="N263" s="3">
        <v>106</v>
      </c>
      <c r="O263" s="3">
        <v>244</v>
      </c>
      <c r="P263" s="3">
        <v>49</v>
      </c>
      <c r="Q263" s="3">
        <v>6</v>
      </c>
      <c r="R263" s="3">
        <v>57</v>
      </c>
      <c r="S263" s="3">
        <f t="shared" si="128"/>
        <v>1.8888888888888888</v>
      </c>
      <c r="T263" s="2">
        <v>2.1339999999999999</v>
      </c>
      <c r="U263" s="3"/>
      <c r="V263" s="3">
        <f t="shared" si="129"/>
        <v>106</v>
      </c>
      <c r="W263" s="3">
        <f t="shared" si="130"/>
        <v>488</v>
      </c>
      <c r="X263" s="3">
        <f t="shared" si="131"/>
        <v>147</v>
      </c>
      <c r="Y263" s="3">
        <f t="shared" si="132"/>
        <v>24</v>
      </c>
      <c r="Z263" s="3"/>
      <c r="AA263" s="5">
        <f t="shared" si="133"/>
        <v>0.22943722943722944</v>
      </c>
      <c r="AB263" s="5">
        <f t="shared" si="133"/>
        <v>0.52813852813852813</v>
      </c>
      <c r="AC263" s="5">
        <f t="shared" si="133"/>
        <v>0.10606060606060606</v>
      </c>
      <c r="AD263" s="5">
        <f t="shared" si="133"/>
        <v>1.2987012987012988E-2</v>
      </c>
      <c r="AE263" s="5">
        <f t="shared" si="133"/>
        <v>0.12337662337662338</v>
      </c>
      <c r="AF263" s="3">
        <f t="shared" si="134"/>
        <v>462</v>
      </c>
      <c r="AG263" s="3"/>
      <c r="AH263" s="3">
        <f t="shared" si="135"/>
        <v>22.9</v>
      </c>
      <c r="AI263" s="3">
        <f t="shared" si="135"/>
        <v>52.8</v>
      </c>
      <c r="AJ263" s="3">
        <f t="shared" si="135"/>
        <v>10.6</v>
      </c>
      <c r="AK263" s="3">
        <f t="shared" si="135"/>
        <v>1.3</v>
      </c>
      <c r="AL263" s="3">
        <f t="shared" si="135"/>
        <v>12.3</v>
      </c>
      <c r="AM263" s="3">
        <f t="shared" si="136"/>
        <v>1.8888888888888888</v>
      </c>
      <c r="AN263" s="3"/>
      <c r="AO263" s="3">
        <f t="shared" si="137"/>
        <v>75.699999999999989</v>
      </c>
      <c r="AP263" s="3">
        <f t="shared" si="138"/>
        <v>11.9</v>
      </c>
      <c r="AQ263" s="3">
        <f t="shared" si="139"/>
        <v>12.3</v>
      </c>
    </row>
    <row r="264" spans="13:43" x14ac:dyDescent="0.1">
      <c r="M264" s="1" t="s">
        <v>96</v>
      </c>
      <c r="N264" s="3">
        <v>124</v>
      </c>
      <c r="O264" s="3">
        <v>223</v>
      </c>
      <c r="P264" s="3">
        <v>53</v>
      </c>
      <c r="Q264" s="3">
        <v>19</v>
      </c>
      <c r="R264" s="3">
        <v>43</v>
      </c>
      <c r="S264" s="3">
        <f t="shared" si="128"/>
        <v>1.9212410501193318</v>
      </c>
      <c r="T264" s="2">
        <v>2.5</v>
      </c>
      <c r="V264" s="3">
        <f t="shared" si="129"/>
        <v>124</v>
      </c>
      <c r="W264" s="3">
        <f t="shared" si="130"/>
        <v>446</v>
      </c>
      <c r="X264" s="3">
        <f t="shared" si="131"/>
        <v>159</v>
      </c>
      <c r="Y264" s="3">
        <f t="shared" si="132"/>
        <v>76</v>
      </c>
      <c r="AA264" s="5">
        <f t="shared" si="133"/>
        <v>0.26839826839826841</v>
      </c>
      <c r="AB264" s="5">
        <f t="shared" si="133"/>
        <v>0.48268398268398266</v>
      </c>
      <c r="AC264" s="5">
        <f t="shared" si="133"/>
        <v>0.11471861471861472</v>
      </c>
      <c r="AD264" s="5">
        <f t="shared" si="133"/>
        <v>4.1125541125541128E-2</v>
      </c>
      <c r="AE264" s="5">
        <f t="shared" si="133"/>
        <v>9.3073593073593072E-2</v>
      </c>
      <c r="AF264" s="3">
        <f t="shared" si="134"/>
        <v>462</v>
      </c>
      <c r="AH264" s="3">
        <f t="shared" si="135"/>
        <v>26.8</v>
      </c>
      <c r="AI264" s="3">
        <f t="shared" si="135"/>
        <v>48.3</v>
      </c>
      <c r="AJ264" s="3">
        <f t="shared" si="135"/>
        <v>11.5</v>
      </c>
      <c r="AK264" s="3">
        <f t="shared" si="135"/>
        <v>4.0999999999999996</v>
      </c>
      <c r="AL264" s="3">
        <f t="shared" si="135"/>
        <v>9.3000000000000007</v>
      </c>
      <c r="AM264" s="3">
        <f t="shared" si="136"/>
        <v>1.9212410501193318</v>
      </c>
      <c r="AO264" s="3">
        <f t="shared" si="137"/>
        <v>75.099999999999994</v>
      </c>
      <c r="AP264" s="3">
        <f t="shared" si="138"/>
        <v>15.6</v>
      </c>
      <c r="AQ264" s="3">
        <f t="shared" si="139"/>
        <v>9.3000000000000007</v>
      </c>
    </row>
    <row r="265" spans="13:43" x14ac:dyDescent="0.1">
      <c r="M265" s="1" t="s">
        <v>97</v>
      </c>
      <c r="N265" s="3">
        <v>113</v>
      </c>
      <c r="O265" s="3">
        <v>193</v>
      </c>
      <c r="P265" s="3">
        <v>73</v>
      </c>
      <c r="Q265" s="3">
        <v>42</v>
      </c>
      <c r="R265" s="3">
        <v>41</v>
      </c>
      <c r="S265" s="3">
        <f t="shared" si="128"/>
        <v>2.1045130641330165</v>
      </c>
      <c r="T265" s="2">
        <v>2.8660000000000001</v>
      </c>
      <c r="V265" s="3">
        <f t="shared" si="129"/>
        <v>113</v>
      </c>
      <c r="W265" s="3">
        <f t="shared" si="130"/>
        <v>386</v>
      </c>
      <c r="X265" s="3">
        <f t="shared" si="131"/>
        <v>219</v>
      </c>
      <c r="Y265" s="3">
        <f t="shared" si="132"/>
        <v>168</v>
      </c>
      <c r="AA265" s="5">
        <f t="shared" si="133"/>
        <v>0.24458874458874458</v>
      </c>
      <c r="AB265" s="5">
        <f t="shared" si="133"/>
        <v>0.41774891774891776</v>
      </c>
      <c r="AC265" s="5">
        <f t="shared" si="133"/>
        <v>0.15800865800865802</v>
      </c>
      <c r="AD265" s="5">
        <f t="shared" si="133"/>
        <v>9.0909090909090912E-2</v>
      </c>
      <c r="AE265" s="5">
        <f t="shared" si="133"/>
        <v>8.8744588744588751E-2</v>
      </c>
      <c r="AF265" s="3">
        <f t="shared" si="134"/>
        <v>462</v>
      </c>
      <c r="AH265" s="3">
        <f t="shared" si="135"/>
        <v>24.5</v>
      </c>
      <c r="AI265" s="3">
        <f t="shared" si="135"/>
        <v>41.8</v>
      </c>
      <c r="AJ265" s="3">
        <f t="shared" si="135"/>
        <v>15.8</v>
      </c>
      <c r="AK265" s="3">
        <f t="shared" si="135"/>
        <v>9.1</v>
      </c>
      <c r="AL265" s="3">
        <f t="shared" si="135"/>
        <v>8.9</v>
      </c>
      <c r="AM265" s="3">
        <f t="shared" si="136"/>
        <v>2.1045130641330165</v>
      </c>
      <c r="AO265" s="3">
        <f t="shared" si="137"/>
        <v>66.3</v>
      </c>
      <c r="AP265" s="3">
        <f t="shared" si="138"/>
        <v>24.9</v>
      </c>
      <c r="AQ265" s="3">
        <f t="shared" si="139"/>
        <v>8.9</v>
      </c>
    </row>
    <row r="266" spans="13:43" x14ac:dyDescent="0.1">
      <c r="M266" s="1" t="s">
        <v>98</v>
      </c>
      <c r="N266" s="3">
        <v>84</v>
      </c>
      <c r="O266" s="3">
        <v>167</v>
      </c>
      <c r="P266" s="3">
        <v>105</v>
      </c>
      <c r="Q266" s="3">
        <v>26</v>
      </c>
      <c r="R266" s="3">
        <v>80</v>
      </c>
      <c r="S266" s="3">
        <f t="shared" si="128"/>
        <v>2.1910994764397906</v>
      </c>
      <c r="T266" s="2">
        <v>3.2320000000000002</v>
      </c>
      <c r="V266" s="3">
        <f t="shared" si="129"/>
        <v>84</v>
      </c>
      <c r="W266" s="3">
        <f t="shared" si="130"/>
        <v>334</v>
      </c>
      <c r="X266" s="3">
        <f t="shared" si="131"/>
        <v>315</v>
      </c>
      <c r="Y266" s="3">
        <f t="shared" si="132"/>
        <v>104</v>
      </c>
      <c r="AA266" s="5">
        <f t="shared" si="133"/>
        <v>0.18181818181818182</v>
      </c>
      <c r="AB266" s="5">
        <f t="shared" si="133"/>
        <v>0.36147186147186144</v>
      </c>
      <c r="AC266" s="5">
        <f t="shared" si="133"/>
        <v>0.22727272727272727</v>
      </c>
      <c r="AD266" s="5">
        <f t="shared" si="133"/>
        <v>5.627705627705628E-2</v>
      </c>
      <c r="AE266" s="5">
        <f t="shared" si="133"/>
        <v>0.17316017316017315</v>
      </c>
      <c r="AF266" s="3">
        <f t="shared" si="134"/>
        <v>462</v>
      </c>
      <c r="AH266" s="3">
        <f t="shared" si="135"/>
        <v>18.2</v>
      </c>
      <c r="AI266" s="3">
        <f t="shared" si="135"/>
        <v>36.1</v>
      </c>
      <c r="AJ266" s="3">
        <f t="shared" si="135"/>
        <v>22.7</v>
      </c>
      <c r="AK266" s="3">
        <f t="shared" si="135"/>
        <v>5.6</v>
      </c>
      <c r="AL266" s="3">
        <f t="shared" si="135"/>
        <v>17.3</v>
      </c>
      <c r="AM266" s="3">
        <f t="shared" si="136"/>
        <v>2.1910994764397906</v>
      </c>
      <c r="AO266" s="3">
        <f t="shared" si="137"/>
        <v>54.3</v>
      </c>
      <c r="AP266" s="3">
        <f t="shared" si="138"/>
        <v>28.299999999999997</v>
      </c>
      <c r="AQ266" s="3">
        <f t="shared" si="139"/>
        <v>17.3</v>
      </c>
    </row>
    <row r="267" spans="13:43" x14ac:dyDescent="0.1">
      <c r="M267" s="1" t="s">
        <v>99</v>
      </c>
      <c r="N267" s="3">
        <v>104</v>
      </c>
      <c r="O267" s="3">
        <v>220</v>
      </c>
      <c r="P267" s="3">
        <v>63</v>
      </c>
      <c r="Q267" s="3">
        <v>7</v>
      </c>
      <c r="R267" s="3">
        <v>68</v>
      </c>
      <c r="S267" s="3">
        <f t="shared" si="128"/>
        <v>1.9314720812182742</v>
      </c>
      <c r="T267" s="2">
        <v>3.5979999999999999</v>
      </c>
      <c r="V267" s="3">
        <f t="shared" si="129"/>
        <v>104</v>
      </c>
      <c r="W267" s="3">
        <f t="shared" si="130"/>
        <v>440</v>
      </c>
      <c r="X267" s="3">
        <f t="shared" si="131"/>
        <v>189</v>
      </c>
      <c r="Y267" s="3">
        <f t="shared" si="132"/>
        <v>28</v>
      </c>
      <c r="AA267" s="5">
        <f t="shared" si="133"/>
        <v>0.22510822510822512</v>
      </c>
      <c r="AB267" s="5">
        <f t="shared" si="133"/>
        <v>0.47619047619047616</v>
      </c>
      <c r="AC267" s="5">
        <f t="shared" si="133"/>
        <v>0.13636363636363635</v>
      </c>
      <c r="AD267" s="5">
        <f t="shared" si="133"/>
        <v>1.5151515151515152E-2</v>
      </c>
      <c r="AE267" s="5">
        <f t="shared" si="133"/>
        <v>0.1471861471861472</v>
      </c>
      <c r="AF267" s="3">
        <f t="shared" si="134"/>
        <v>462</v>
      </c>
      <c r="AH267" s="3">
        <f t="shared" si="135"/>
        <v>22.5</v>
      </c>
      <c r="AI267" s="3">
        <f t="shared" si="135"/>
        <v>47.6</v>
      </c>
      <c r="AJ267" s="3">
        <f t="shared" si="135"/>
        <v>13.6</v>
      </c>
      <c r="AK267" s="3">
        <f t="shared" si="135"/>
        <v>1.5</v>
      </c>
      <c r="AL267" s="3">
        <f t="shared" si="135"/>
        <v>14.7</v>
      </c>
      <c r="AM267" s="3">
        <f t="shared" si="136"/>
        <v>1.9314720812182742</v>
      </c>
      <c r="AO267" s="3">
        <f t="shared" si="137"/>
        <v>70.099999999999994</v>
      </c>
      <c r="AP267" s="3">
        <f t="shared" si="138"/>
        <v>15.1</v>
      </c>
      <c r="AQ267" s="3">
        <f t="shared" si="139"/>
        <v>14.7</v>
      </c>
    </row>
    <row r="268" spans="13:43" x14ac:dyDescent="0.1">
      <c r="M268" s="1" t="s">
        <v>100</v>
      </c>
      <c r="N268" s="3">
        <v>82</v>
      </c>
      <c r="O268" s="3">
        <v>195</v>
      </c>
      <c r="P268" s="3">
        <v>126</v>
      </c>
      <c r="Q268" s="3">
        <v>35</v>
      </c>
      <c r="R268" s="3">
        <v>24</v>
      </c>
      <c r="S268" s="3">
        <f t="shared" si="128"/>
        <v>2.2602739726027399</v>
      </c>
      <c r="T268" s="2">
        <v>3.964</v>
      </c>
      <c r="V268" s="3">
        <f t="shared" si="129"/>
        <v>82</v>
      </c>
      <c r="W268" s="3">
        <f t="shared" si="130"/>
        <v>390</v>
      </c>
      <c r="X268" s="3">
        <f t="shared" si="131"/>
        <v>378</v>
      </c>
      <c r="Y268" s="3">
        <f t="shared" si="132"/>
        <v>140</v>
      </c>
      <c r="AA268" s="5">
        <f t="shared" si="133"/>
        <v>0.1774891774891775</v>
      </c>
      <c r="AB268" s="5">
        <f t="shared" si="133"/>
        <v>0.42207792207792205</v>
      </c>
      <c r="AC268" s="5">
        <f t="shared" si="133"/>
        <v>0.27272727272727271</v>
      </c>
      <c r="AD268" s="5">
        <f t="shared" si="133"/>
        <v>7.575757575757576E-2</v>
      </c>
      <c r="AE268" s="5">
        <f t="shared" si="133"/>
        <v>5.1948051948051951E-2</v>
      </c>
      <c r="AF268" s="3">
        <f t="shared" si="134"/>
        <v>462</v>
      </c>
      <c r="AH268" s="3">
        <f t="shared" si="135"/>
        <v>17.7</v>
      </c>
      <c r="AI268" s="3">
        <f t="shared" si="135"/>
        <v>42.2</v>
      </c>
      <c r="AJ268" s="3">
        <f t="shared" si="135"/>
        <v>27.3</v>
      </c>
      <c r="AK268" s="3">
        <f t="shared" si="135"/>
        <v>7.6</v>
      </c>
      <c r="AL268" s="3">
        <f t="shared" si="135"/>
        <v>5.2</v>
      </c>
      <c r="AM268" s="3">
        <f t="shared" si="136"/>
        <v>2.2602739726027399</v>
      </c>
      <c r="AO268" s="3">
        <f t="shared" si="137"/>
        <v>59.900000000000006</v>
      </c>
      <c r="AP268" s="3">
        <f t="shared" si="138"/>
        <v>34.9</v>
      </c>
      <c r="AQ268" s="3">
        <f t="shared" si="139"/>
        <v>5.2</v>
      </c>
    </row>
    <row r="269" spans="13:43" x14ac:dyDescent="0.1">
      <c r="M269" s="1" t="s">
        <v>101</v>
      </c>
      <c r="N269" s="3">
        <v>100</v>
      </c>
      <c r="O269" s="3">
        <v>249</v>
      </c>
      <c r="P269" s="3">
        <v>82</v>
      </c>
      <c r="Q269" s="3">
        <v>15</v>
      </c>
      <c r="R269" s="3">
        <v>16</v>
      </c>
      <c r="S269" s="3">
        <f t="shared" si="128"/>
        <v>2.0269058295964126</v>
      </c>
      <c r="T269" s="2">
        <v>4.33</v>
      </c>
      <c r="V269" s="3">
        <f t="shared" si="129"/>
        <v>100</v>
      </c>
      <c r="W269" s="3">
        <f t="shared" si="130"/>
        <v>498</v>
      </c>
      <c r="X269" s="3">
        <f t="shared" si="131"/>
        <v>246</v>
      </c>
      <c r="Y269" s="3">
        <f t="shared" si="132"/>
        <v>60</v>
      </c>
      <c r="AA269" s="5">
        <f t="shared" si="133"/>
        <v>0.21645021645021645</v>
      </c>
      <c r="AB269" s="5">
        <f t="shared" si="133"/>
        <v>0.53896103896103897</v>
      </c>
      <c r="AC269" s="5">
        <f t="shared" si="133"/>
        <v>0.1774891774891775</v>
      </c>
      <c r="AD269" s="5">
        <f t="shared" si="133"/>
        <v>3.2467532467532464E-2</v>
      </c>
      <c r="AE269" s="5">
        <f t="shared" si="133"/>
        <v>3.4632034632034632E-2</v>
      </c>
      <c r="AF269" s="3">
        <f t="shared" si="134"/>
        <v>462</v>
      </c>
      <c r="AH269" s="3">
        <f t="shared" si="135"/>
        <v>21.6</v>
      </c>
      <c r="AI269" s="3">
        <f t="shared" si="135"/>
        <v>53.9</v>
      </c>
      <c r="AJ269" s="3">
        <f t="shared" si="135"/>
        <v>17.7</v>
      </c>
      <c r="AK269" s="3">
        <f t="shared" si="135"/>
        <v>3.2</v>
      </c>
      <c r="AL269" s="3">
        <f t="shared" si="135"/>
        <v>3.5</v>
      </c>
      <c r="AM269" s="3">
        <f t="shared" si="136"/>
        <v>2.0269058295964126</v>
      </c>
      <c r="AO269" s="3">
        <f t="shared" si="137"/>
        <v>75.5</v>
      </c>
      <c r="AP269" s="3">
        <f t="shared" si="138"/>
        <v>20.9</v>
      </c>
      <c r="AQ269" s="3">
        <f t="shared" si="139"/>
        <v>3.5</v>
      </c>
    </row>
  </sheetData>
  <phoneticPr fontId="2"/>
  <printOptions horizontalCentered="1"/>
  <pageMargins left="0.78740157480314965" right="0.78740157480314965" top="0.78740157480314965" bottom="0.78740157480314965" header="0.39370078740157483" footer="0.39370078740157483"/>
  <pageSetup paperSize="9" scale="56" orientation="portrait" r:id="rId1"/>
  <rowBreaks count="3" manualBreakCount="3">
    <brk id="69" max="10" man="1"/>
    <brk id="139" max="10" man="1"/>
    <brk id="205"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dimension ref="M6:AQ139"/>
  <sheetViews>
    <sheetView view="pageBreakPreview" zoomScaleNormal="100" zoomScaleSheetLayoutView="100" workbookViewId="0"/>
  </sheetViews>
  <sheetFormatPr defaultColWidth="8.99609375" defaultRowHeight="12" x14ac:dyDescent="0.1"/>
  <cols>
    <col min="1" max="1" width="2.58984375" style="1" customWidth="1"/>
    <col min="2" max="2" width="8.99609375" style="1"/>
    <col min="3" max="3" width="9.1328125" style="1" bestFit="1" customWidth="1"/>
    <col min="4" max="5" width="8.99609375" style="1"/>
    <col min="6" max="6" width="9.1328125" style="1" bestFit="1" customWidth="1"/>
    <col min="7" max="8" width="8.99609375" style="1"/>
    <col min="9" max="9" width="9.1328125" style="1" bestFit="1" customWidth="1"/>
    <col min="10" max="10" width="8.99609375" style="1"/>
    <col min="11" max="11" width="2.58984375" style="1" customWidth="1"/>
    <col min="12" max="12" width="4.49609375" style="1" customWidth="1"/>
    <col min="13" max="13" width="50.58984375" style="1" customWidth="1"/>
    <col min="14" max="18" width="5.58984375" style="1" customWidth="1"/>
    <col min="19" max="19" width="8.58984375" style="1" customWidth="1"/>
    <col min="20" max="20" width="0.1328125" style="1" customWidth="1"/>
    <col min="21" max="26" width="5.58984375" style="1" customWidth="1"/>
    <col min="27" max="31" width="8.58984375" style="1" customWidth="1"/>
    <col min="32" max="33" width="5.58984375" style="1" customWidth="1"/>
    <col min="34" max="39" width="8.58984375" style="1" customWidth="1"/>
    <col min="40" max="40" width="5.58984375" style="1" customWidth="1"/>
    <col min="41" max="43" width="8.58984375" style="1" customWidth="1"/>
    <col min="44" max="16384" width="8.99609375" style="1"/>
  </cols>
  <sheetData>
    <row r="6" spans="13:43" x14ac:dyDescent="0.1">
      <c r="M6" s="3"/>
      <c r="N6" s="6" t="s">
        <v>0</v>
      </c>
      <c r="O6" s="6" t="s">
        <v>1</v>
      </c>
      <c r="P6" s="6" t="s">
        <v>2</v>
      </c>
      <c r="Q6" s="6" t="s">
        <v>3</v>
      </c>
      <c r="R6" s="6" t="s">
        <v>4</v>
      </c>
      <c r="S6" s="3"/>
      <c r="T6" s="2"/>
      <c r="U6" s="3"/>
      <c r="V6" s="3"/>
      <c r="W6" s="3"/>
      <c r="X6" s="3"/>
      <c r="Y6" s="3"/>
      <c r="Z6" s="3"/>
      <c r="AA6" s="6" t="s">
        <v>5</v>
      </c>
      <c r="AB6" s="6" t="s">
        <v>6</v>
      </c>
      <c r="AC6" s="6" t="s">
        <v>7</v>
      </c>
      <c r="AD6" s="6" t="s">
        <v>8</v>
      </c>
      <c r="AE6" s="6" t="s">
        <v>9</v>
      </c>
      <c r="AF6" s="3"/>
      <c r="AG6" s="3"/>
      <c r="AH6" s="6" t="s">
        <v>5</v>
      </c>
      <c r="AI6" s="6" t="s">
        <v>6</v>
      </c>
      <c r="AJ6" s="6" t="s">
        <v>7</v>
      </c>
      <c r="AK6" s="6" t="s">
        <v>8</v>
      </c>
      <c r="AL6" s="6" t="s">
        <v>9</v>
      </c>
      <c r="AM6" s="3"/>
      <c r="AN6" s="3"/>
      <c r="AO6" s="3"/>
      <c r="AP6" s="3"/>
      <c r="AQ6" s="3"/>
    </row>
    <row r="7" spans="13:43" x14ac:dyDescent="0.1">
      <c r="M7" s="1" t="s">
        <v>102</v>
      </c>
      <c r="N7" s="7" t="s">
        <v>11</v>
      </c>
      <c r="O7" s="7" t="s">
        <v>12</v>
      </c>
      <c r="P7" s="7" t="s">
        <v>13</v>
      </c>
      <c r="Q7" s="7" t="s">
        <v>14</v>
      </c>
      <c r="R7" s="7" t="s">
        <v>15</v>
      </c>
      <c r="S7" s="4" t="s">
        <v>16</v>
      </c>
      <c r="T7" s="2"/>
      <c r="U7" s="3"/>
      <c r="V7" s="3"/>
      <c r="W7" s="3"/>
      <c r="X7" s="3"/>
      <c r="Y7" s="3"/>
      <c r="Z7" s="3"/>
      <c r="AA7" s="4" t="s">
        <v>11</v>
      </c>
      <c r="AB7" s="4" t="s">
        <v>12</v>
      </c>
      <c r="AC7" s="4" t="s">
        <v>13</v>
      </c>
      <c r="AD7" s="4" t="s">
        <v>14</v>
      </c>
      <c r="AE7" s="4" t="s">
        <v>15</v>
      </c>
      <c r="AF7" s="3"/>
      <c r="AG7" s="3"/>
      <c r="AH7" s="4" t="s">
        <v>11</v>
      </c>
      <c r="AI7" s="4" t="s">
        <v>12</v>
      </c>
      <c r="AJ7" s="4" t="s">
        <v>13</v>
      </c>
      <c r="AK7" s="4" t="s">
        <v>14</v>
      </c>
      <c r="AL7" s="4" t="s">
        <v>15</v>
      </c>
      <c r="AM7" s="4" t="s">
        <v>16</v>
      </c>
      <c r="AN7" s="3"/>
      <c r="AO7" s="3" t="s">
        <v>17</v>
      </c>
      <c r="AP7" s="3" t="s">
        <v>18</v>
      </c>
      <c r="AQ7" s="3" t="s">
        <v>19</v>
      </c>
    </row>
    <row r="8" spans="13:43" x14ac:dyDescent="0.1">
      <c r="M8" s="1" t="s">
        <v>103</v>
      </c>
      <c r="N8" s="3">
        <v>6</v>
      </c>
      <c r="O8" s="3">
        <v>16</v>
      </c>
      <c r="P8" s="3">
        <v>2</v>
      </c>
      <c r="Q8" s="3">
        <v>0</v>
      </c>
      <c r="R8" s="3">
        <v>2</v>
      </c>
      <c r="S8" s="3">
        <f t="shared" ref="S8" si="0">SUM(V8:Y8)/SUM(N8:Q8)</f>
        <v>1.8333333333333333</v>
      </c>
      <c r="T8" s="2">
        <v>2.5</v>
      </c>
      <c r="U8" s="3"/>
      <c r="V8" s="3">
        <f t="shared" ref="V8" si="1">N8*1</f>
        <v>6</v>
      </c>
      <c r="W8" s="3">
        <f t="shared" ref="W8" si="2">O8*2</f>
        <v>32</v>
      </c>
      <c r="X8" s="3">
        <f t="shared" ref="X8" si="3">P8*3</f>
        <v>6</v>
      </c>
      <c r="Y8" s="3">
        <f t="shared" ref="Y8" si="4">Q8*4</f>
        <v>0</v>
      </c>
      <c r="Z8" s="3"/>
      <c r="AA8" s="5">
        <f t="shared" ref="AA8:AE8" si="5">N8/$AF8</f>
        <v>0.23076923076923078</v>
      </c>
      <c r="AB8" s="5">
        <f t="shared" si="5"/>
        <v>0.61538461538461542</v>
      </c>
      <c r="AC8" s="5">
        <f t="shared" si="5"/>
        <v>7.6923076923076927E-2</v>
      </c>
      <c r="AD8" s="5">
        <f t="shared" si="5"/>
        <v>0</v>
      </c>
      <c r="AE8" s="5">
        <f t="shared" si="5"/>
        <v>7.6923076923076927E-2</v>
      </c>
      <c r="AF8" s="3">
        <f t="shared" ref="AF8" si="6">SUM(N8:R8)</f>
        <v>26</v>
      </c>
      <c r="AG8" s="3"/>
      <c r="AH8" s="3">
        <f t="shared" ref="AH8:AL8" si="7">ROUND(AA8*100,1)</f>
        <v>23.1</v>
      </c>
      <c r="AI8" s="3">
        <f t="shared" si="7"/>
        <v>61.5</v>
      </c>
      <c r="AJ8" s="3">
        <f t="shared" si="7"/>
        <v>7.7</v>
      </c>
      <c r="AK8" s="3">
        <f t="shared" si="7"/>
        <v>0</v>
      </c>
      <c r="AL8" s="3">
        <f t="shared" si="7"/>
        <v>7.7</v>
      </c>
      <c r="AM8" s="3">
        <f>S8</f>
        <v>1.8333333333333333</v>
      </c>
      <c r="AN8" s="3"/>
      <c r="AO8" s="3">
        <f>AH8+ AI8</f>
        <v>84.6</v>
      </c>
      <c r="AP8" s="3">
        <f>AJ8+ AK8</f>
        <v>7.7</v>
      </c>
      <c r="AQ8" s="3">
        <f>AL8</f>
        <v>7.7</v>
      </c>
    </row>
    <row r="27" spans="13:43" x14ac:dyDescent="0.1">
      <c r="M27" s="3"/>
      <c r="N27" s="6" t="s">
        <v>0</v>
      </c>
      <c r="O27" s="6" t="s">
        <v>1</v>
      </c>
      <c r="P27" s="6" t="s">
        <v>2</v>
      </c>
      <c r="Q27" s="6" t="s">
        <v>3</v>
      </c>
      <c r="R27" s="6" t="s">
        <v>4</v>
      </c>
      <c r="S27" s="3"/>
      <c r="T27" s="2"/>
      <c r="U27" s="3"/>
      <c r="V27" s="3"/>
      <c r="W27" s="3"/>
      <c r="X27" s="3"/>
      <c r="Y27" s="3"/>
      <c r="Z27" s="3"/>
      <c r="AA27" s="6" t="s">
        <v>5</v>
      </c>
      <c r="AB27" s="6" t="s">
        <v>6</v>
      </c>
      <c r="AC27" s="6" t="s">
        <v>7</v>
      </c>
      <c r="AD27" s="6" t="s">
        <v>8</v>
      </c>
      <c r="AE27" s="6" t="s">
        <v>9</v>
      </c>
      <c r="AF27" s="3"/>
      <c r="AG27" s="3"/>
      <c r="AH27" s="6" t="s">
        <v>5</v>
      </c>
      <c r="AI27" s="6" t="s">
        <v>6</v>
      </c>
      <c r="AJ27" s="6" t="s">
        <v>7</v>
      </c>
      <c r="AK27" s="6" t="s">
        <v>8</v>
      </c>
      <c r="AL27" s="6" t="s">
        <v>9</v>
      </c>
      <c r="AM27" s="3"/>
      <c r="AN27" s="3"/>
      <c r="AO27" s="3"/>
      <c r="AP27" s="3"/>
      <c r="AQ27" s="3"/>
    </row>
    <row r="28" spans="13:43" x14ac:dyDescent="0.1">
      <c r="M28" s="1" t="s">
        <v>104</v>
      </c>
      <c r="N28" s="7" t="s">
        <v>11</v>
      </c>
      <c r="O28" s="7" t="s">
        <v>12</v>
      </c>
      <c r="P28" s="7" t="s">
        <v>13</v>
      </c>
      <c r="Q28" s="7" t="s">
        <v>14</v>
      </c>
      <c r="R28" s="7" t="s">
        <v>15</v>
      </c>
      <c r="S28" s="4" t="s">
        <v>16</v>
      </c>
      <c r="T28" s="2"/>
      <c r="U28" s="3"/>
      <c r="V28" s="3"/>
      <c r="W28" s="3"/>
      <c r="X28" s="3"/>
      <c r="Y28" s="3"/>
      <c r="Z28" s="3"/>
      <c r="AA28" s="4" t="s">
        <v>11</v>
      </c>
      <c r="AB28" s="4" t="s">
        <v>12</v>
      </c>
      <c r="AC28" s="4" t="s">
        <v>13</v>
      </c>
      <c r="AD28" s="4" t="s">
        <v>14</v>
      </c>
      <c r="AE28" s="4" t="s">
        <v>15</v>
      </c>
      <c r="AF28" s="3"/>
      <c r="AG28" s="3"/>
      <c r="AH28" s="4" t="s">
        <v>11</v>
      </c>
      <c r="AI28" s="4" t="s">
        <v>12</v>
      </c>
      <c r="AJ28" s="4" t="s">
        <v>13</v>
      </c>
      <c r="AK28" s="4" t="s">
        <v>14</v>
      </c>
      <c r="AL28" s="4" t="s">
        <v>15</v>
      </c>
      <c r="AM28" s="4" t="s">
        <v>16</v>
      </c>
      <c r="AN28" s="3"/>
      <c r="AO28" s="3" t="s">
        <v>17</v>
      </c>
      <c r="AP28" s="3" t="s">
        <v>18</v>
      </c>
      <c r="AQ28" s="3" t="s">
        <v>19</v>
      </c>
    </row>
    <row r="29" spans="13:43" x14ac:dyDescent="0.1">
      <c r="M29" s="1" t="s">
        <v>105</v>
      </c>
      <c r="N29" s="3">
        <v>12</v>
      </c>
      <c r="O29" s="3">
        <v>14</v>
      </c>
      <c r="P29" s="3">
        <v>0</v>
      </c>
      <c r="Q29" s="3">
        <v>0</v>
      </c>
      <c r="R29" s="3">
        <v>0</v>
      </c>
      <c r="S29" s="3">
        <f t="shared" ref="S29:S30" si="8">SUM(V29:Y29)/SUM(N29:Q29)</f>
        <v>1.5384615384615385</v>
      </c>
      <c r="T29" s="2">
        <v>1.5</v>
      </c>
      <c r="U29" s="3"/>
      <c r="V29" s="3">
        <f t="shared" ref="V29:V30" si="9">N29*1</f>
        <v>12</v>
      </c>
      <c r="W29" s="3">
        <f t="shared" ref="W29:W30" si="10">O29*2</f>
        <v>28</v>
      </c>
      <c r="X29" s="3">
        <f t="shared" ref="X29:X30" si="11">P29*3</f>
        <v>0</v>
      </c>
      <c r="Y29" s="3">
        <f t="shared" ref="Y29:Y30" si="12">Q29*4</f>
        <v>0</v>
      </c>
      <c r="Z29" s="3"/>
      <c r="AA29" s="5">
        <f t="shared" ref="AA29:AE30" si="13">N29/$AF29</f>
        <v>0.46153846153846156</v>
      </c>
      <c r="AB29" s="5">
        <f t="shared" si="13"/>
        <v>0.53846153846153844</v>
      </c>
      <c r="AC29" s="5">
        <f t="shared" si="13"/>
        <v>0</v>
      </c>
      <c r="AD29" s="5">
        <f t="shared" si="13"/>
        <v>0</v>
      </c>
      <c r="AE29" s="5">
        <f t="shared" si="13"/>
        <v>0</v>
      </c>
      <c r="AF29" s="3">
        <f t="shared" ref="AF29:AF30" si="14">SUM(N29:R29)</f>
        <v>26</v>
      </c>
      <c r="AG29" s="3"/>
      <c r="AH29" s="3">
        <f t="shared" ref="AH29:AL30" si="15">ROUND(AA29*100,1)</f>
        <v>46.2</v>
      </c>
      <c r="AI29" s="3">
        <f t="shared" si="15"/>
        <v>53.8</v>
      </c>
      <c r="AJ29" s="3">
        <f t="shared" si="15"/>
        <v>0</v>
      </c>
      <c r="AK29" s="3">
        <f t="shared" si="15"/>
        <v>0</v>
      </c>
      <c r="AL29" s="3">
        <f t="shared" si="15"/>
        <v>0</v>
      </c>
      <c r="AM29" s="3">
        <f t="shared" ref="AM29:AM30" si="16">S29</f>
        <v>1.5384615384615385</v>
      </c>
      <c r="AN29" s="3"/>
      <c r="AO29" s="3">
        <f t="shared" ref="AO29:AO30" si="17">AH29+ AI29</f>
        <v>100</v>
      </c>
      <c r="AP29" s="3">
        <f t="shared" ref="AP29:AP30" si="18">AJ29+ AK29</f>
        <v>0</v>
      </c>
      <c r="AQ29" s="3">
        <f t="shared" ref="AQ29:AQ30" si="19">AL29</f>
        <v>0</v>
      </c>
    </row>
    <row r="30" spans="13:43" x14ac:dyDescent="0.1">
      <c r="M30" s="1" t="s">
        <v>106</v>
      </c>
      <c r="N30" s="3">
        <v>8</v>
      </c>
      <c r="O30" s="3">
        <v>10</v>
      </c>
      <c r="P30" s="3">
        <v>2</v>
      </c>
      <c r="Q30" s="3">
        <v>0</v>
      </c>
      <c r="R30" s="3">
        <v>6</v>
      </c>
      <c r="S30" s="3">
        <f t="shared" si="8"/>
        <v>1.7</v>
      </c>
      <c r="T30" s="2">
        <v>3.5</v>
      </c>
      <c r="U30" s="3"/>
      <c r="V30" s="3">
        <f t="shared" si="9"/>
        <v>8</v>
      </c>
      <c r="W30" s="3">
        <f t="shared" si="10"/>
        <v>20</v>
      </c>
      <c r="X30" s="3">
        <f t="shared" si="11"/>
        <v>6</v>
      </c>
      <c r="Y30" s="3">
        <f t="shared" si="12"/>
        <v>0</v>
      </c>
      <c r="Z30" s="3"/>
      <c r="AA30" s="5">
        <f t="shared" si="13"/>
        <v>0.30769230769230771</v>
      </c>
      <c r="AB30" s="5">
        <f t="shared" si="13"/>
        <v>0.38461538461538464</v>
      </c>
      <c r="AC30" s="5">
        <f t="shared" si="13"/>
        <v>7.6923076923076927E-2</v>
      </c>
      <c r="AD30" s="5">
        <f t="shared" si="13"/>
        <v>0</v>
      </c>
      <c r="AE30" s="5">
        <f t="shared" si="13"/>
        <v>0.23076923076923078</v>
      </c>
      <c r="AF30" s="3">
        <f t="shared" si="14"/>
        <v>26</v>
      </c>
      <c r="AG30" s="3"/>
      <c r="AH30" s="3">
        <f t="shared" si="15"/>
        <v>30.8</v>
      </c>
      <c r="AI30" s="3">
        <f t="shared" si="15"/>
        <v>38.5</v>
      </c>
      <c r="AJ30" s="3">
        <f t="shared" si="15"/>
        <v>7.7</v>
      </c>
      <c r="AK30" s="3">
        <f t="shared" si="15"/>
        <v>0</v>
      </c>
      <c r="AL30" s="3">
        <f t="shared" si="15"/>
        <v>23.1</v>
      </c>
      <c r="AM30" s="3">
        <f t="shared" si="16"/>
        <v>1.7</v>
      </c>
      <c r="AN30" s="3"/>
      <c r="AO30" s="3">
        <f t="shared" si="17"/>
        <v>69.3</v>
      </c>
      <c r="AP30" s="3">
        <f t="shared" si="18"/>
        <v>7.7</v>
      </c>
      <c r="AQ30" s="3">
        <f t="shared" si="19"/>
        <v>23.1</v>
      </c>
    </row>
    <row r="49" spans="13:43" x14ac:dyDescent="0.1">
      <c r="M49" s="3"/>
      <c r="N49" s="6" t="s">
        <v>0</v>
      </c>
      <c r="O49" s="6" t="s">
        <v>1</v>
      </c>
      <c r="P49" s="6" t="s">
        <v>2</v>
      </c>
      <c r="Q49" s="6" t="s">
        <v>3</v>
      </c>
      <c r="R49" s="6" t="s">
        <v>4</v>
      </c>
      <c r="S49" s="3"/>
      <c r="T49" s="2"/>
      <c r="U49" s="3"/>
      <c r="V49" s="3"/>
      <c r="W49" s="3"/>
      <c r="X49" s="3"/>
      <c r="Y49" s="3"/>
      <c r="Z49" s="3"/>
      <c r="AA49" s="6" t="s">
        <v>5</v>
      </c>
      <c r="AB49" s="6" t="s">
        <v>6</v>
      </c>
      <c r="AC49" s="6" t="s">
        <v>7</v>
      </c>
      <c r="AD49" s="6" t="s">
        <v>8</v>
      </c>
      <c r="AE49" s="6" t="s">
        <v>9</v>
      </c>
      <c r="AF49" s="3"/>
      <c r="AG49" s="3"/>
      <c r="AH49" s="6" t="s">
        <v>5</v>
      </c>
      <c r="AI49" s="6" t="s">
        <v>6</v>
      </c>
      <c r="AJ49" s="6" t="s">
        <v>7</v>
      </c>
      <c r="AK49" s="6" t="s">
        <v>8</v>
      </c>
      <c r="AL49" s="6" t="s">
        <v>9</v>
      </c>
      <c r="AM49" s="3"/>
      <c r="AN49" s="3"/>
      <c r="AO49" s="3"/>
      <c r="AP49" s="3"/>
      <c r="AQ49" s="3"/>
    </row>
    <row r="50" spans="13:43" x14ac:dyDescent="0.1">
      <c r="M50" s="1" t="s">
        <v>107</v>
      </c>
      <c r="N50" s="7" t="s">
        <v>11</v>
      </c>
      <c r="O50" s="7" t="s">
        <v>12</v>
      </c>
      <c r="P50" s="7" t="s">
        <v>13</v>
      </c>
      <c r="Q50" s="7" t="s">
        <v>14</v>
      </c>
      <c r="R50" s="7" t="s">
        <v>15</v>
      </c>
      <c r="S50" s="4" t="s">
        <v>16</v>
      </c>
      <c r="T50" s="2"/>
      <c r="U50" s="3"/>
      <c r="V50" s="3"/>
      <c r="W50" s="3"/>
      <c r="X50" s="3"/>
      <c r="Y50" s="3"/>
      <c r="Z50" s="3"/>
      <c r="AA50" s="4" t="s">
        <v>11</v>
      </c>
      <c r="AB50" s="4" t="s">
        <v>12</v>
      </c>
      <c r="AC50" s="4" t="s">
        <v>13</v>
      </c>
      <c r="AD50" s="4" t="s">
        <v>14</v>
      </c>
      <c r="AE50" s="4" t="s">
        <v>15</v>
      </c>
      <c r="AF50" s="3"/>
      <c r="AG50" s="3"/>
      <c r="AH50" s="4" t="s">
        <v>11</v>
      </c>
      <c r="AI50" s="4" t="s">
        <v>12</v>
      </c>
      <c r="AJ50" s="4" t="s">
        <v>13</v>
      </c>
      <c r="AK50" s="4" t="s">
        <v>14</v>
      </c>
      <c r="AL50" s="4" t="s">
        <v>15</v>
      </c>
      <c r="AM50" s="4" t="s">
        <v>16</v>
      </c>
      <c r="AN50" s="3"/>
      <c r="AO50" s="3" t="s">
        <v>17</v>
      </c>
      <c r="AP50" s="3" t="s">
        <v>18</v>
      </c>
      <c r="AQ50" s="3" t="s">
        <v>19</v>
      </c>
    </row>
    <row r="51" spans="13:43" x14ac:dyDescent="0.1">
      <c r="M51" s="1" t="s">
        <v>108</v>
      </c>
      <c r="N51" s="3">
        <v>12</v>
      </c>
      <c r="O51" s="3">
        <v>12</v>
      </c>
      <c r="P51" s="3">
        <v>2</v>
      </c>
      <c r="Q51" s="3">
        <v>0</v>
      </c>
      <c r="R51" s="3">
        <v>0</v>
      </c>
      <c r="S51" s="3">
        <f t="shared" ref="S51:S52" si="20">SUM(V51:Y51)/SUM(N51:Q51)</f>
        <v>1.6153846153846154</v>
      </c>
      <c r="T51" s="2">
        <v>1.5</v>
      </c>
      <c r="U51" s="3"/>
      <c r="V51" s="3">
        <f t="shared" ref="V51:V52" si="21">N51*1</f>
        <v>12</v>
      </c>
      <c r="W51" s="3">
        <f t="shared" ref="W51:W52" si="22">O51*2</f>
        <v>24</v>
      </c>
      <c r="X51" s="3">
        <f t="shared" ref="X51:X52" si="23">P51*3</f>
        <v>6</v>
      </c>
      <c r="Y51" s="3">
        <f t="shared" ref="Y51:Y52" si="24">Q51*4</f>
        <v>0</v>
      </c>
      <c r="Z51" s="3"/>
      <c r="AA51" s="5">
        <f t="shared" ref="AA51:AE52" si="25">N51/$AF51</f>
        <v>0.46153846153846156</v>
      </c>
      <c r="AB51" s="5">
        <f t="shared" si="25"/>
        <v>0.46153846153846156</v>
      </c>
      <c r="AC51" s="5">
        <f t="shared" si="25"/>
        <v>7.6923076923076927E-2</v>
      </c>
      <c r="AD51" s="5">
        <f t="shared" si="25"/>
        <v>0</v>
      </c>
      <c r="AE51" s="5">
        <f t="shared" si="25"/>
        <v>0</v>
      </c>
      <c r="AF51" s="3">
        <f t="shared" ref="AF51:AF52" si="26">SUM(N51:R51)</f>
        <v>26</v>
      </c>
      <c r="AG51" s="3"/>
      <c r="AH51" s="3">
        <f t="shared" ref="AH51:AL52" si="27">ROUND(AA51*100,1)</f>
        <v>46.2</v>
      </c>
      <c r="AI51" s="3">
        <f t="shared" si="27"/>
        <v>46.2</v>
      </c>
      <c r="AJ51" s="3">
        <f t="shared" si="27"/>
        <v>7.7</v>
      </c>
      <c r="AK51" s="3">
        <f t="shared" si="27"/>
        <v>0</v>
      </c>
      <c r="AL51" s="3">
        <f t="shared" si="27"/>
        <v>0</v>
      </c>
      <c r="AM51" s="3">
        <f t="shared" ref="AM51:AM52" si="28">S51</f>
        <v>1.6153846153846154</v>
      </c>
      <c r="AN51" s="3"/>
      <c r="AO51" s="3">
        <f t="shared" ref="AO51:AO52" si="29">AH51+ AI51</f>
        <v>92.4</v>
      </c>
      <c r="AP51" s="3">
        <f t="shared" ref="AP51:AP52" si="30">AJ51+ AK51</f>
        <v>7.7</v>
      </c>
      <c r="AQ51" s="3">
        <f t="shared" ref="AQ51:AQ52" si="31">AL51</f>
        <v>0</v>
      </c>
    </row>
    <row r="52" spans="13:43" x14ac:dyDescent="0.1">
      <c r="M52" s="1" t="s">
        <v>109</v>
      </c>
      <c r="N52" s="3">
        <v>10</v>
      </c>
      <c r="O52" s="3">
        <v>16</v>
      </c>
      <c r="P52" s="3">
        <v>0</v>
      </c>
      <c r="Q52" s="3">
        <v>0</v>
      </c>
      <c r="R52" s="3">
        <v>0</v>
      </c>
      <c r="S52" s="3">
        <f t="shared" si="20"/>
        <v>1.6153846153846154</v>
      </c>
      <c r="T52" s="2">
        <v>3.5</v>
      </c>
      <c r="U52" s="3"/>
      <c r="V52" s="3">
        <f t="shared" si="21"/>
        <v>10</v>
      </c>
      <c r="W52" s="3">
        <f t="shared" si="22"/>
        <v>32</v>
      </c>
      <c r="X52" s="3">
        <f t="shared" si="23"/>
        <v>0</v>
      </c>
      <c r="Y52" s="3">
        <f t="shared" si="24"/>
        <v>0</v>
      </c>
      <c r="Z52" s="3"/>
      <c r="AA52" s="5">
        <f t="shared" si="25"/>
        <v>0.38461538461538464</v>
      </c>
      <c r="AB52" s="5">
        <f t="shared" si="25"/>
        <v>0.61538461538461542</v>
      </c>
      <c r="AC52" s="5">
        <f t="shared" si="25"/>
        <v>0</v>
      </c>
      <c r="AD52" s="5">
        <f t="shared" si="25"/>
        <v>0</v>
      </c>
      <c r="AE52" s="5">
        <f t="shared" si="25"/>
        <v>0</v>
      </c>
      <c r="AF52" s="3">
        <f t="shared" si="26"/>
        <v>26</v>
      </c>
      <c r="AG52" s="3"/>
      <c r="AH52" s="3">
        <f t="shared" si="27"/>
        <v>38.5</v>
      </c>
      <c r="AI52" s="3">
        <f t="shared" si="27"/>
        <v>61.5</v>
      </c>
      <c r="AJ52" s="3">
        <f t="shared" si="27"/>
        <v>0</v>
      </c>
      <c r="AK52" s="3">
        <f t="shared" si="27"/>
        <v>0</v>
      </c>
      <c r="AL52" s="3">
        <f t="shared" si="27"/>
        <v>0</v>
      </c>
      <c r="AM52" s="3">
        <f t="shared" si="28"/>
        <v>1.6153846153846154</v>
      </c>
      <c r="AN52" s="3"/>
      <c r="AO52" s="3">
        <f t="shared" si="29"/>
        <v>100</v>
      </c>
      <c r="AP52" s="3">
        <f t="shared" si="30"/>
        <v>0</v>
      </c>
      <c r="AQ52" s="3">
        <f t="shared" si="31"/>
        <v>0</v>
      </c>
    </row>
    <row r="71" spans="13:43" x14ac:dyDescent="0.1">
      <c r="M71" s="3"/>
      <c r="N71" s="6" t="s">
        <v>0</v>
      </c>
      <c r="O71" s="6" t="s">
        <v>1</v>
      </c>
      <c r="P71" s="6" t="s">
        <v>2</v>
      </c>
      <c r="Q71" s="6" t="s">
        <v>3</v>
      </c>
      <c r="R71" s="6" t="s">
        <v>4</v>
      </c>
      <c r="S71" s="3"/>
      <c r="T71" s="2"/>
      <c r="U71" s="3"/>
      <c r="V71" s="3"/>
      <c r="W71" s="3"/>
      <c r="X71" s="3"/>
      <c r="Y71" s="3"/>
      <c r="Z71" s="3"/>
      <c r="AA71" s="6" t="s">
        <v>5</v>
      </c>
      <c r="AB71" s="6" t="s">
        <v>6</v>
      </c>
      <c r="AC71" s="6" t="s">
        <v>7</v>
      </c>
      <c r="AD71" s="6" t="s">
        <v>8</v>
      </c>
      <c r="AE71" s="6" t="s">
        <v>9</v>
      </c>
      <c r="AF71" s="3"/>
      <c r="AG71" s="3"/>
      <c r="AH71" s="6" t="s">
        <v>5</v>
      </c>
      <c r="AI71" s="6" t="s">
        <v>6</v>
      </c>
      <c r="AJ71" s="6" t="s">
        <v>7</v>
      </c>
      <c r="AK71" s="6" t="s">
        <v>8</v>
      </c>
      <c r="AL71" s="6" t="s">
        <v>9</v>
      </c>
      <c r="AM71" s="3"/>
      <c r="AN71" s="3"/>
      <c r="AO71" s="3"/>
      <c r="AP71" s="3"/>
      <c r="AQ71" s="3"/>
    </row>
    <row r="72" spans="13:43" x14ac:dyDescent="0.1">
      <c r="M72" s="1" t="s">
        <v>110</v>
      </c>
      <c r="N72" s="7" t="s">
        <v>11</v>
      </c>
      <c r="O72" s="7" t="s">
        <v>12</v>
      </c>
      <c r="P72" s="7" t="s">
        <v>13</v>
      </c>
      <c r="Q72" s="7" t="s">
        <v>14</v>
      </c>
      <c r="R72" s="7" t="s">
        <v>15</v>
      </c>
      <c r="S72" s="4" t="s">
        <v>16</v>
      </c>
      <c r="T72" s="2"/>
      <c r="U72" s="3"/>
      <c r="V72" s="3"/>
      <c r="W72" s="3"/>
      <c r="X72" s="3"/>
      <c r="Y72" s="3"/>
      <c r="Z72" s="3"/>
      <c r="AA72" s="4" t="s">
        <v>11</v>
      </c>
      <c r="AB72" s="4" t="s">
        <v>12</v>
      </c>
      <c r="AC72" s="4" t="s">
        <v>13</v>
      </c>
      <c r="AD72" s="4" t="s">
        <v>14</v>
      </c>
      <c r="AE72" s="4" t="s">
        <v>15</v>
      </c>
      <c r="AF72" s="3"/>
      <c r="AG72" s="3"/>
      <c r="AH72" s="4" t="s">
        <v>11</v>
      </c>
      <c r="AI72" s="4" t="s">
        <v>12</v>
      </c>
      <c r="AJ72" s="4" t="s">
        <v>13</v>
      </c>
      <c r="AK72" s="4" t="s">
        <v>14</v>
      </c>
      <c r="AL72" s="4" t="s">
        <v>15</v>
      </c>
      <c r="AM72" s="4" t="s">
        <v>16</v>
      </c>
      <c r="AN72" s="3"/>
      <c r="AO72" s="3" t="s">
        <v>17</v>
      </c>
      <c r="AP72" s="3" t="s">
        <v>18</v>
      </c>
      <c r="AQ72" s="3" t="s">
        <v>19</v>
      </c>
    </row>
    <row r="73" spans="13:43" x14ac:dyDescent="0.1">
      <c r="M73" s="1" t="s">
        <v>111</v>
      </c>
      <c r="N73" s="3">
        <v>10</v>
      </c>
      <c r="O73" s="3">
        <v>12</v>
      </c>
      <c r="P73" s="3">
        <v>2</v>
      </c>
      <c r="Q73" s="3">
        <v>0</v>
      </c>
      <c r="R73" s="3">
        <v>2</v>
      </c>
      <c r="S73" s="3">
        <f t="shared" ref="S73" si="32">SUM(V73:Y73)/SUM(N73:Q73)</f>
        <v>1.6666666666666667</v>
      </c>
      <c r="T73" s="2">
        <v>2.5</v>
      </c>
      <c r="U73" s="3"/>
      <c r="V73" s="3">
        <f t="shared" ref="V73" si="33">N73*1</f>
        <v>10</v>
      </c>
      <c r="W73" s="3">
        <f t="shared" ref="W73" si="34">O73*2</f>
        <v>24</v>
      </c>
      <c r="X73" s="3">
        <f t="shared" ref="X73" si="35">P73*3</f>
        <v>6</v>
      </c>
      <c r="Y73" s="3">
        <f t="shared" ref="Y73" si="36">Q73*4</f>
        <v>0</v>
      </c>
      <c r="Z73" s="3"/>
      <c r="AA73" s="5">
        <f t="shared" ref="AA73:AE73" si="37">N73/$AF73</f>
        <v>0.38461538461538464</v>
      </c>
      <c r="AB73" s="5">
        <f t="shared" si="37"/>
        <v>0.46153846153846156</v>
      </c>
      <c r="AC73" s="5">
        <f t="shared" si="37"/>
        <v>7.6923076923076927E-2</v>
      </c>
      <c r="AD73" s="5">
        <f t="shared" si="37"/>
        <v>0</v>
      </c>
      <c r="AE73" s="5">
        <f t="shared" si="37"/>
        <v>7.6923076923076927E-2</v>
      </c>
      <c r="AF73" s="3">
        <f t="shared" ref="AF73" si="38">SUM(N73:R73)</f>
        <v>26</v>
      </c>
      <c r="AG73" s="3"/>
      <c r="AH73" s="3">
        <f t="shared" ref="AH73:AL73" si="39">ROUND(AA73*100,1)</f>
        <v>38.5</v>
      </c>
      <c r="AI73" s="3">
        <f t="shared" si="39"/>
        <v>46.2</v>
      </c>
      <c r="AJ73" s="3">
        <f t="shared" si="39"/>
        <v>7.7</v>
      </c>
      <c r="AK73" s="3">
        <f t="shared" si="39"/>
        <v>0</v>
      </c>
      <c r="AL73" s="3">
        <f t="shared" si="39"/>
        <v>7.7</v>
      </c>
      <c r="AM73" s="3">
        <f t="shared" ref="AM73" si="40">S73</f>
        <v>1.6666666666666667</v>
      </c>
      <c r="AN73" s="3"/>
      <c r="AO73" s="3">
        <f t="shared" ref="AO73" si="41">AH73+ AI73</f>
        <v>84.7</v>
      </c>
      <c r="AP73" s="3">
        <f t="shared" ref="AP73" si="42">AJ73+ AK73</f>
        <v>7.7</v>
      </c>
      <c r="AQ73" s="3">
        <f t="shared" ref="AQ73" si="43">AL73</f>
        <v>7.7</v>
      </c>
    </row>
    <row r="92" spans="13:43" x14ac:dyDescent="0.1">
      <c r="M92" s="3"/>
      <c r="N92" s="6" t="s">
        <v>0</v>
      </c>
      <c r="O92" s="6" t="s">
        <v>1</v>
      </c>
      <c r="P92" s="6" t="s">
        <v>2</v>
      </c>
      <c r="Q92" s="6" t="s">
        <v>3</v>
      </c>
      <c r="R92" s="6" t="s">
        <v>4</v>
      </c>
      <c r="S92" s="3"/>
      <c r="T92" s="2"/>
      <c r="U92" s="3"/>
      <c r="V92" s="3"/>
      <c r="W92" s="3"/>
      <c r="X92" s="3"/>
      <c r="Y92" s="3"/>
      <c r="Z92" s="3"/>
      <c r="AA92" s="6" t="s">
        <v>5</v>
      </c>
      <c r="AB92" s="6" t="s">
        <v>6</v>
      </c>
      <c r="AC92" s="6" t="s">
        <v>7</v>
      </c>
      <c r="AD92" s="6" t="s">
        <v>8</v>
      </c>
      <c r="AE92" s="6" t="s">
        <v>9</v>
      </c>
      <c r="AF92" s="3"/>
      <c r="AG92" s="3"/>
      <c r="AH92" s="6" t="s">
        <v>5</v>
      </c>
      <c r="AI92" s="6" t="s">
        <v>6</v>
      </c>
      <c r="AJ92" s="6" t="s">
        <v>7</v>
      </c>
      <c r="AK92" s="6" t="s">
        <v>8</v>
      </c>
      <c r="AL92" s="6" t="s">
        <v>9</v>
      </c>
      <c r="AM92" s="3"/>
      <c r="AN92" s="3"/>
      <c r="AO92" s="3"/>
      <c r="AP92" s="3"/>
      <c r="AQ92" s="3"/>
    </row>
    <row r="93" spans="13:43" x14ac:dyDescent="0.1">
      <c r="M93" s="1" t="s">
        <v>112</v>
      </c>
      <c r="N93" s="7" t="s">
        <v>11</v>
      </c>
      <c r="O93" s="7" t="s">
        <v>12</v>
      </c>
      <c r="P93" s="7" t="s">
        <v>13</v>
      </c>
      <c r="Q93" s="7" t="s">
        <v>14</v>
      </c>
      <c r="R93" s="7" t="s">
        <v>15</v>
      </c>
      <c r="S93" s="4" t="s">
        <v>16</v>
      </c>
      <c r="T93" s="2"/>
      <c r="U93" s="3"/>
      <c r="V93" s="3"/>
      <c r="W93" s="3"/>
      <c r="X93" s="3"/>
      <c r="Y93" s="3"/>
      <c r="Z93" s="3"/>
      <c r="AA93" s="4" t="s">
        <v>11</v>
      </c>
      <c r="AB93" s="4" t="s">
        <v>12</v>
      </c>
      <c r="AC93" s="4" t="s">
        <v>13</v>
      </c>
      <c r="AD93" s="4" t="s">
        <v>14</v>
      </c>
      <c r="AE93" s="4" t="s">
        <v>15</v>
      </c>
      <c r="AF93" s="3"/>
      <c r="AG93" s="3"/>
      <c r="AH93" s="4" t="s">
        <v>11</v>
      </c>
      <c r="AI93" s="4" t="s">
        <v>12</v>
      </c>
      <c r="AJ93" s="4" t="s">
        <v>13</v>
      </c>
      <c r="AK93" s="4" t="s">
        <v>14</v>
      </c>
      <c r="AL93" s="4" t="s">
        <v>15</v>
      </c>
      <c r="AM93" s="4" t="s">
        <v>16</v>
      </c>
      <c r="AN93" s="3"/>
      <c r="AO93" s="3" t="s">
        <v>17</v>
      </c>
      <c r="AP93" s="3" t="s">
        <v>18</v>
      </c>
      <c r="AQ93" s="3" t="s">
        <v>19</v>
      </c>
    </row>
    <row r="94" spans="13:43" x14ac:dyDescent="0.1">
      <c r="M94" s="1" t="s">
        <v>83</v>
      </c>
      <c r="N94" s="3">
        <v>18</v>
      </c>
      <c r="O94" s="3">
        <v>6</v>
      </c>
      <c r="P94" s="3">
        <v>0</v>
      </c>
      <c r="Q94" s="3">
        <v>2</v>
      </c>
      <c r="R94" s="3">
        <v>0</v>
      </c>
      <c r="S94" s="3">
        <f t="shared" ref="S94" si="44">SUM(V94:Y94)/SUM(N94:Q94)</f>
        <v>1.4615384615384615</v>
      </c>
      <c r="T94" s="2">
        <v>2.5</v>
      </c>
      <c r="U94" s="3"/>
      <c r="V94" s="3">
        <f t="shared" ref="V94" si="45">N94*1</f>
        <v>18</v>
      </c>
      <c r="W94" s="3">
        <f t="shared" ref="W94" si="46">O94*2</f>
        <v>12</v>
      </c>
      <c r="X94" s="3">
        <f t="shared" ref="X94" si="47">P94*3</f>
        <v>0</v>
      </c>
      <c r="Y94" s="3">
        <f t="shared" ref="Y94" si="48">Q94*4</f>
        <v>8</v>
      </c>
      <c r="Z94" s="3"/>
      <c r="AA94" s="5">
        <f t="shared" ref="AA94:AE94" si="49">N94/$AF94</f>
        <v>0.69230769230769229</v>
      </c>
      <c r="AB94" s="5">
        <f t="shared" si="49"/>
        <v>0.23076923076923078</v>
      </c>
      <c r="AC94" s="5">
        <f t="shared" si="49"/>
        <v>0</v>
      </c>
      <c r="AD94" s="5">
        <f t="shared" si="49"/>
        <v>7.6923076923076927E-2</v>
      </c>
      <c r="AE94" s="5">
        <f t="shared" si="49"/>
        <v>0</v>
      </c>
      <c r="AF94" s="3">
        <f t="shared" ref="AF94" si="50">SUM(N94:R94)</f>
        <v>26</v>
      </c>
      <c r="AG94" s="3"/>
      <c r="AH94" s="3">
        <f t="shared" ref="AH94:AL94" si="51">ROUND(AA94*100,1)</f>
        <v>69.2</v>
      </c>
      <c r="AI94" s="3">
        <f t="shared" si="51"/>
        <v>23.1</v>
      </c>
      <c r="AJ94" s="3">
        <f t="shared" si="51"/>
        <v>0</v>
      </c>
      <c r="AK94" s="3">
        <f t="shared" si="51"/>
        <v>7.7</v>
      </c>
      <c r="AL94" s="3">
        <f t="shared" si="51"/>
        <v>0</v>
      </c>
      <c r="AM94" s="3">
        <f t="shared" ref="AM94" si="52">S94</f>
        <v>1.4615384615384615</v>
      </c>
      <c r="AN94" s="3"/>
      <c r="AO94" s="3">
        <f t="shared" ref="AO94" si="53">AH94+ AI94</f>
        <v>92.300000000000011</v>
      </c>
      <c r="AP94" s="3">
        <f t="shared" ref="AP94" si="54">AJ94+ AK94</f>
        <v>7.7</v>
      </c>
      <c r="AQ94" s="3">
        <f t="shared" ref="AQ94" si="55">AL94</f>
        <v>0</v>
      </c>
    </row>
    <row r="113" spans="13:43" x14ac:dyDescent="0.1">
      <c r="M113" s="3"/>
      <c r="N113" s="6" t="s">
        <v>0</v>
      </c>
      <c r="O113" s="6" t="s">
        <v>1</v>
      </c>
      <c r="P113" s="6" t="s">
        <v>2</v>
      </c>
      <c r="Q113" s="6" t="s">
        <v>3</v>
      </c>
      <c r="R113" s="6" t="s">
        <v>4</v>
      </c>
      <c r="S113" s="3"/>
      <c r="T113" s="2"/>
      <c r="U113" s="3"/>
      <c r="V113" s="3"/>
      <c r="W113" s="3"/>
      <c r="X113" s="3"/>
      <c r="Y113" s="3"/>
      <c r="Z113" s="3"/>
      <c r="AA113" s="6" t="s">
        <v>5</v>
      </c>
      <c r="AB113" s="6" t="s">
        <v>6</v>
      </c>
      <c r="AC113" s="6" t="s">
        <v>7</v>
      </c>
      <c r="AD113" s="6" t="s">
        <v>8</v>
      </c>
      <c r="AE113" s="6" t="s">
        <v>9</v>
      </c>
      <c r="AF113" s="3"/>
      <c r="AG113" s="3"/>
      <c r="AH113" s="6" t="s">
        <v>5</v>
      </c>
      <c r="AI113" s="6" t="s">
        <v>6</v>
      </c>
      <c r="AJ113" s="6" t="s">
        <v>7</v>
      </c>
      <c r="AK113" s="6" t="s">
        <v>8</v>
      </c>
      <c r="AL113" s="6" t="s">
        <v>9</v>
      </c>
      <c r="AM113" s="3"/>
      <c r="AN113" s="3"/>
      <c r="AO113" s="3"/>
      <c r="AP113" s="3"/>
      <c r="AQ113" s="3"/>
    </row>
    <row r="114" spans="13:43" x14ac:dyDescent="0.1">
      <c r="M114" s="1" t="s">
        <v>113</v>
      </c>
      <c r="N114" s="7" t="s">
        <v>11</v>
      </c>
      <c r="O114" s="7" t="s">
        <v>12</v>
      </c>
      <c r="P114" s="7" t="s">
        <v>13</v>
      </c>
      <c r="Q114" s="7" t="s">
        <v>14</v>
      </c>
      <c r="R114" s="7" t="s">
        <v>15</v>
      </c>
      <c r="S114" s="4" t="s">
        <v>16</v>
      </c>
      <c r="T114" s="2"/>
      <c r="U114" s="3"/>
      <c r="V114" s="3"/>
      <c r="W114" s="3"/>
      <c r="X114" s="3"/>
      <c r="Y114" s="3"/>
      <c r="Z114" s="3"/>
      <c r="AA114" s="4" t="s">
        <v>11</v>
      </c>
      <c r="AB114" s="4" t="s">
        <v>12</v>
      </c>
      <c r="AC114" s="4" t="s">
        <v>13</v>
      </c>
      <c r="AD114" s="4" t="s">
        <v>14</v>
      </c>
      <c r="AE114" s="4" t="s">
        <v>15</v>
      </c>
      <c r="AF114" s="3"/>
      <c r="AG114" s="3"/>
      <c r="AH114" s="4" t="s">
        <v>11</v>
      </c>
      <c r="AI114" s="4" t="s">
        <v>12</v>
      </c>
      <c r="AJ114" s="4" t="s">
        <v>13</v>
      </c>
      <c r="AK114" s="4" t="s">
        <v>14</v>
      </c>
      <c r="AL114" s="4" t="s">
        <v>15</v>
      </c>
      <c r="AM114" s="4" t="s">
        <v>16</v>
      </c>
      <c r="AN114" s="3"/>
      <c r="AO114" s="3" t="s">
        <v>17</v>
      </c>
      <c r="AP114" s="3" t="s">
        <v>18</v>
      </c>
      <c r="AQ114" s="3" t="s">
        <v>19</v>
      </c>
    </row>
    <row r="115" spans="13:43" x14ac:dyDescent="0.1">
      <c r="M115" s="1" t="s">
        <v>114</v>
      </c>
      <c r="N115" s="3">
        <v>12</v>
      </c>
      <c r="O115" s="3">
        <v>12</v>
      </c>
      <c r="P115" s="3">
        <v>2</v>
      </c>
      <c r="Q115" s="3">
        <v>0</v>
      </c>
      <c r="R115" s="3">
        <v>0</v>
      </c>
      <c r="S115" s="3">
        <f t="shared" ref="S115:S116" si="56">SUM(V115:Y115)/SUM(N115:Q115)</f>
        <v>1.6153846153846154</v>
      </c>
      <c r="T115" s="2">
        <v>1.5</v>
      </c>
      <c r="U115" s="3"/>
      <c r="V115" s="3">
        <f t="shared" ref="V115:V116" si="57">N115*1</f>
        <v>12</v>
      </c>
      <c r="W115" s="3">
        <f t="shared" ref="W115:W116" si="58">O115*2</f>
        <v>24</v>
      </c>
      <c r="X115" s="3">
        <f t="shared" ref="X115:X116" si="59">P115*3</f>
        <v>6</v>
      </c>
      <c r="Y115" s="3">
        <f t="shared" ref="Y115:Y116" si="60">Q115*4</f>
        <v>0</v>
      </c>
      <c r="Z115" s="3"/>
      <c r="AA115" s="5">
        <f t="shared" ref="AA115:AE116" si="61">N115/$AF115</f>
        <v>0.46153846153846156</v>
      </c>
      <c r="AB115" s="5">
        <f t="shared" si="61"/>
        <v>0.46153846153846156</v>
      </c>
      <c r="AC115" s="5">
        <f t="shared" si="61"/>
        <v>7.6923076923076927E-2</v>
      </c>
      <c r="AD115" s="5">
        <f t="shared" si="61"/>
        <v>0</v>
      </c>
      <c r="AE115" s="5">
        <f t="shared" si="61"/>
        <v>0</v>
      </c>
      <c r="AF115" s="3">
        <f t="shared" ref="AF115:AF116" si="62">SUM(N115:R115)</f>
        <v>26</v>
      </c>
      <c r="AG115" s="3"/>
      <c r="AH115" s="3">
        <f t="shared" ref="AH115:AL116" si="63">ROUND(AA115*100,1)</f>
        <v>46.2</v>
      </c>
      <c r="AI115" s="3">
        <f t="shared" si="63"/>
        <v>46.2</v>
      </c>
      <c r="AJ115" s="3">
        <f t="shared" si="63"/>
        <v>7.7</v>
      </c>
      <c r="AK115" s="3">
        <f t="shared" si="63"/>
        <v>0</v>
      </c>
      <c r="AL115" s="3">
        <f t="shared" si="63"/>
        <v>0</v>
      </c>
      <c r="AM115" s="3">
        <f t="shared" ref="AM115:AM116" si="64">S115</f>
        <v>1.6153846153846154</v>
      </c>
      <c r="AN115" s="3"/>
      <c r="AO115" s="3">
        <f t="shared" ref="AO115:AO116" si="65">AH115+ AI115</f>
        <v>92.4</v>
      </c>
      <c r="AP115" s="3">
        <f t="shared" ref="AP115:AP116" si="66">AJ115+ AK115</f>
        <v>7.7</v>
      </c>
      <c r="AQ115" s="3">
        <f t="shared" ref="AQ115:AQ116" si="67">AL115</f>
        <v>0</v>
      </c>
    </row>
    <row r="116" spans="13:43" x14ac:dyDescent="0.1">
      <c r="M116" s="1" t="s">
        <v>115</v>
      </c>
      <c r="N116" s="3">
        <v>8</v>
      </c>
      <c r="O116" s="3">
        <v>10</v>
      </c>
      <c r="P116" s="3">
        <v>4</v>
      </c>
      <c r="Q116" s="3">
        <v>2</v>
      </c>
      <c r="R116" s="3">
        <v>2</v>
      </c>
      <c r="S116" s="3">
        <f t="shared" si="56"/>
        <v>2</v>
      </c>
      <c r="T116" s="2">
        <v>3.5</v>
      </c>
      <c r="U116" s="3"/>
      <c r="V116" s="3">
        <f t="shared" si="57"/>
        <v>8</v>
      </c>
      <c r="W116" s="3">
        <f t="shared" si="58"/>
        <v>20</v>
      </c>
      <c r="X116" s="3">
        <f t="shared" si="59"/>
        <v>12</v>
      </c>
      <c r="Y116" s="3">
        <f t="shared" si="60"/>
        <v>8</v>
      </c>
      <c r="Z116" s="3"/>
      <c r="AA116" s="5">
        <f t="shared" si="61"/>
        <v>0.30769230769230771</v>
      </c>
      <c r="AB116" s="5">
        <f t="shared" si="61"/>
        <v>0.38461538461538464</v>
      </c>
      <c r="AC116" s="5">
        <f t="shared" si="61"/>
        <v>0.15384615384615385</v>
      </c>
      <c r="AD116" s="5">
        <f t="shared" si="61"/>
        <v>7.6923076923076927E-2</v>
      </c>
      <c r="AE116" s="5">
        <f t="shared" si="61"/>
        <v>7.6923076923076927E-2</v>
      </c>
      <c r="AF116" s="3">
        <f t="shared" si="62"/>
        <v>26</v>
      </c>
      <c r="AG116" s="3"/>
      <c r="AH116" s="3">
        <f t="shared" si="63"/>
        <v>30.8</v>
      </c>
      <c r="AI116" s="3">
        <f t="shared" si="63"/>
        <v>38.5</v>
      </c>
      <c r="AJ116" s="3">
        <f t="shared" si="63"/>
        <v>15.4</v>
      </c>
      <c r="AK116" s="3">
        <f t="shared" si="63"/>
        <v>7.7</v>
      </c>
      <c r="AL116" s="3">
        <f t="shared" si="63"/>
        <v>7.7</v>
      </c>
      <c r="AM116" s="3">
        <f t="shared" si="64"/>
        <v>2</v>
      </c>
      <c r="AN116" s="3"/>
      <c r="AO116" s="3">
        <f t="shared" si="65"/>
        <v>69.3</v>
      </c>
      <c r="AP116" s="3">
        <f t="shared" si="66"/>
        <v>23.1</v>
      </c>
      <c r="AQ116" s="3">
        <f t="shared" si="67"/>
        <v>7.7</v>
      </c>
    </row>
    <row r="135" spans="13:43" x14ac:dyDescent="0.1">
      <c r="M135" s="3"/>
      <c r="N135" s="6" t="s">
        <v>0</v>
      </c>
      <c r="O135" s="6" t="s">
        <v>1</v>
      </c>
      <c r="P135" s="6" t="s">
        <v>2</v>
      </c>
      <c r="Q135" s="6" t="s">
        <v>3</v>
      </c>
      <c r="R135" s="6" t="s">
        <v>4</v>
      </c>
      <c r="S135" s="3"/>
      <c r="T135" s="2"/>
      <c r="U135" s="3"/>
      <c r="V135" s="3"/>
      <c r="W135" s="3"/>
      <c r="X135" s="3"/>
      <c r="Y135" s="3"/>
      <c r="Z135" s="3"/>
      <c r="AA135" s="6" t="s">
        <v>5</v>
      </c>
      <c r="AB135" s="6" t="s">
        <v>6</v>
      </c>
      <c r="AC135" s="6" t="s">
        <v>7</v>
      </c>
      <c r="AD135" s="6" t="s">
        <v>8</v>
      </c>
      <c r="AE135" s="6" t="s">
        <v>9</v>
      </c>
      <c r="AF135" s="3"/>
      <c r="AG135" s="3"/>
      <c r="AH135" s="6" t="s">
        <v>5</v>
      </c>
      <c r="AI135" s="6" t="s">
        <v>6</v>
      </c>
      <c r="AJ135" s="6" t="s">
        <v>7</v>
      </c>
      <c r="AK135" s="6" t="s">
        <v>8</v>
      </c>
      <c r="AL135" s="6" t="s">
        <v>9</v>
      </c>
      <c r="AM135" s="3"/>
      <c r="AN135" s="3"/>
      <c r="AO135" s="3"/>
      <c r="AP135" s="3"/>
      <c r="AQ135" s="3"/>
    </row>
    <row r="136" spans="13:43" x14ac:dyDescent="0.1">
      <c r="M136" s="1" t="s">
        <v>116</v>
      </c>
      <c r="N136" s="7" t="s">
        <v>11</v>
      </c>
      <c r="O136" s="7" t="s">
        <v>12</v>
      </c>
      <c r="P136" s="7" t="s">
        <v>13</v>
      </c>
      <c r="Q136" s="7" t="s">
        <v>14</v>
      </c>
      <c r="R136" s="7" t="s">
        <v>15</v>
      </c>
      <c r="S136" s="4" t="s">
        <v>16</v>
      </c>
      <c r="T136" s="2"/>
      <c r="U136" s="3"/>
      <c r="V136" s="3"/>
      <c r="W136" s="3"/>
      <c r="X136" s="3"/>
      <c r="Y136" s="3"/>
      <c r="Z136" s="3"/>
      <c r="AA136" s="4" t="s">
        <v>11</v>
      </c>
      <c r="AB136" s="4" t="s">
        <v>12</v>
      </c>
      <c r="AC136" s="4" t="s">
        <v>13</v>
      </c>
      <c r="AD136" s="4" t="s">
        <v>14</v>
      </c>
      <c r="AE136" s="4" t="s">
        <v>15</v>
      </c>
      <c r="AF136" s="3"/>
      <c r="AG136" s="3"/>
      <c r="AH136" s="4" t="s">
        <v>11</v>
      </c>
      <c r="AI136" s="4" t="s">
        <v>12</v>
      </c>
      <c r="AJ136" s="4" t="s">
        <v>13</v>
      </c>
      <c r="AK136" s="4" t="s">
        <v>14</v>
      </c>
      <c r="AL136" s="4" t="s">
        <v>15</v>
      </c>
      <c r="AM136" s="4" t="s">
        <v>16</v>
      </c>
      <c r="AN136" s="3"/>
      <c r="AO136" s="3" t="s">
        <v>17</v>
      </c>
      <c r="AP136" s="3" t="s">
        <v>18</v>
      </c>
      <c r="AQ136" s="3" t="s">
        <v>19</v>
      </c>
    </row>
    <row r="137" spans="13:43" x14ac:dyDescent="0.1">
      <c r="M137" s="1" t="s">
        <v>117</v>
      </c>
      <c r="N137" s="3">
        <v>12</v>
      </c>
      <c r="O137" s="3">
        <v>8</v>
      </c>
      <c r="P137" s="3">
        <v>2</v>
      </c>
      <c r="Q137" s="3">
        <v>2</v>
      </c>
      <c r="R137" s="3">
        <v>2</v>
      </c>
      <c r="S137" s="3">
        <f t="shared" ref="S137:S139" si="68">SUM(V137:Y137)/SUM(N137:Q137)</f>
        <v>1.75</v>
      </c>
      <c r="T137" s="2">
        <v>1.1499999999999999</v>
      </c>
      <c r="U137" s="3"/>
      <c r="V137" s="3">
        <f t="shared" ref="V137:V139" si="69">N137*1</f>
        <v>12</v>
      </c>
      <c r="W137" s="3">
        <f t="shared" ref="W137:W139" si="70">O137*2</f>
        <v>16</v>
      </c>
      <c r="X137" s="3">
        <f t="shared" ref="X137:X139" si="71">P137*3</f>
        <v>6</v>
      </c>
      <c r="Y137" s="3">
        <f t="shared" ref="Y137:Y139" si="72">Q137*4</f>
        <v>8</v>
      </c>
      <c r="Z137" s="3"/>
      <c r="AA137" s="5">
        <f t="shared" ref="AA137:AE139" si="73">N137/$AF137</f>
        <v>0.46153846153846156</v>
      </c>
      <c r="AB137" s="5">
        <f t="shared" si="73"/>
        <v>0.30769230769230771</v>
      </c>
      <c r="AC137" s="5">
        <f t="shared" si="73"/>
        <v>7.6923076923076927E-2</v>
      </c>
      <c r="AD137" s="5">
        <f t="shared" si="73"/>
        <v>7.6923076923076927E-2</v>
      </c>
      <c r="AE137" s="5">
        <f t="shared" si="73"/>
        <v>7.6923076923076927E-2</v>
      </c>
      <c r="AF137" s="3">
        <f t="shared" ref="AF137:AF139" si="74">SUM(N137:R137)</f>
        <v>26</v>
      </c>
      <c r="AG137" s="3"/>
      <c r="AH137" s="3">
        <f t="shared" ref="AH137:AL139" si="75">ROUND(AA137*100,1)</f>
        <v>46.2</v>
      </c>
      <c r="AI137" s="3">
        <f t="shared" si="75"/>
        <v>30.8</v>
      </c>
      <c r="AJ137" s="3">
        <f t="shared" si="75"/>
        <v>7.7</v>
      </c>
      <c r="AK137" s="3">
        <f t="shared" si="75"/>
        <v>7.7</v>
      </c>
      <c r="AL137" s="3">
        <f t="shared" si="75"/>
        <v>7.7</v>
      </c>
      <c r="AM137" s="3">
        <f t="shared" ref="AM137:AM139" si="76">S137</f>
        <v>1.75</v>
      </c>
      <c r="AN137" s="3"/>
      <c r="AO137" s="3">
        <f t="shared" ref="AO137:AO139" si="77">AH137+ AI137</f>
        <v>77</v>
      </c>
      <c r="AP137" s="3">
        <f t="shared" ref="AP137:AP139" si="78">AJ137+ AK137</f>
        <v>15.4</v>
      </c>
      <c r="AQ137" s="3">
        <f t="shared" ref="AQ137:AQ139" si="79">AL137</f>
        <v>7.7</v>
      </c>
    </row>
    <row r="138" spans="13:43" x14ac:dyDescent="0.1">
      <c r="M138" s="1" t="s">
        <v>118</v>
      </c>
      <c r="N138" s="3">
        <v>16</v>
      </c>
      <c r="O138" s="3">
        <v>8</v>
      </c>
      <c r="P138" s="3">
        <v>2</v>
      </c>
      <c r="Q138" s="3">
        <v>0</v>
      </c>
      <c r="R138" s="3">
        <v>0</v>
      </c>
      <c r="S138" s="3">
        <f t="shared" si="68"/>
        <v>1.4615384615384615</v>
      </c>
      <c r="T138" s="2">
        <v>2.5</v>
      </c>
      <c r="U138" s="3"/>
      <c r="V138" s="3">
        <f t="shared" si="69"/>
        <v>16</v>
      </c>
      <c r="W138" s="3">
        <f t="shared" si="70"/>
        <v>16</v>
      </c>
      <c r="X138" s="3">
        <f t="shared" si="71"/>
        <v>6</v>
      </c>
      <c r="Y138" s="3">
        <f t="shared" si="72"/>
        <v>0</v>
      </c>
      <c r="Z138" s="3"/>
      <c r="AA138" s="5">
        <f t="shared" si="73"/>
        <v>0.61538461538461542</v>
      </c>
      <c r="AB138" s="5">
        <f t="shared" si="73"/>
        <v>0.30769230769230771</v>
      </c>
      <c r="AC138" s="5">
        <f t="shared" si="73"/>
        <v>7.6923076923076927E-2</v>
      </c>
      <c r="AD138" s="5">
        <f t="shared" si="73"/>
        <v>0</v>
      </c>
      <c r="AE138" s="5">
        <f t="shared" si="73"/>
        <v>0</v>
      </c>
      <c r="AF138" s="3">
        <f t="shared" si="74"/>
        <v>26</v>
      </c>
      <c r="AG138" s="3"/>
      <c r="AH138" s="3">
        <f t="shared" si="75"/>
        <v>61.5</v>
      </c>
      <c r="AI138" s="3">
        <f t="shared" si="75"/>
        <v>30.8</v>
      </c>
      <c r="AJ138" s="3">
        <f t="shared" si="75"/>
        <v>7.7</v>
      </c>
      <c r="AK138" s="3">
        <f t="shared" si="75"/>
        <v>0</v>
      </c>
      <c r="AL138" s="3">
        <f t="shared" si="75"/>
        <v>0</v>
      </c>
      <c r="AM138" s="3">
        <f t="shared" si="76"/>
        <v>1.4615384615384615</v>
      </c>
      <c r="AN138" s="3"/>
      <c r="AO138" s="3">
        <f t="shared" si="77"/>
        <v>92.3</v>
      </c>
      <c r="AP138" s="3">
        <f t="shared" si="78"/>
        <v>7.7</v>
      </c>
      <c r="AQ138" s="3">
        <f t="shared" si="79"/>
        <v>0</v>
      </c>
    </row>
    <row r="139" spans="13:43" x14ac:dyDescent="0.1">
      <c r="M139" s="1" t="s">
        <v>119</v>
      </c>
      <c r="N139" s="3">
        <v>18</v>
      </c>
      <c r="O139" s="3">
        <v>8</v>
      </c>
      <c r="P139" s="3">
        <v>0</v>
      </c>
      <c r="Q139" s="3">
        <v>0</v>
      </c>
      <c r="R139" s="3">
        <v>0</v>
      </c>
      <c r="S139" s="3">
        <f t="shared" si="68"/>
        <v>1.3076923076923077</v>
      </c>
      <c r="T139" s="2">
        <v>3.85</v>
      </c>
      <c r="U139" s="3"/>
      <c r="V139" s="3">
        <f t="shared" si="69"/>
        <v>18</v>
      </c>
      <c r="W139" s="3">
        <f t="shared" si="70"/>
        <v>16</v>
      </c>
      <c r="X139" s="3">
        <f t="shared" si="71"/>
        <v>0</v>
      </c>
      <c r="Y139" s="3">
        <f t="shared" si="72"/>
        <v>0</v>
      </c>
      <c r="Z139" s="3"/>
      <c r="AA139" s="5">
        <f t="shared" si="73"/>
        <v>0.69230769230769229</v>
      </c>
      <c r="AB139" s="5">
        <f t="shared" si="73"/>
        <v>0.30769230769230771</v>
      </c>
      <c r="AC139" s="5">
        <f t="shared" si="73"/>
        <v>0</v>
      </c>
      <c r="AD139" s="5">
        <f t="shared" si="73"/>
        <v>0</v>
      </c>
      <c r="AE139" s="5">
        <f t="shared" si="73"/>
        <v>0</v>
      </c>
      <c r="AF139" s="3">
        <f t="shared" si="74"/>
        <v>26</v>
      </c>
      <c r="AG139" s="3"/>
      <c r="AH139" s="3">
        <f t="shared" si="75"/>
        <v>69.2</v>
      </c>
      <c r="AI139" s="3">
        <f t="shared" si="75"/>
        <v>30.8</v>
      </c>
      <c r="AJ139" s="3">
        <f t="shared" si="75"/>
        <v>0</v>
      </c>
      <c r="AK139" s="3">
        <f t="shared" si="75"/>
        <v>0</v>
      </c>
      <c r="AL139" s="3">
        <f t="shared" si="75"/>
        <v>0</v>
      </c>
      <c r="AM139" s="3">
        <f t="shared" si="76"/>
        <v>1.3076923076923077</v>
      </c>
      <c r="AN139" s="3"/>
      <c r="AO139" s="3">
        <f t="shared" si="77"/>
        <v>100</v>
      </c>
      <c r="AP139" s="3">
        <f t="shared" si="78"/>
        <v>0</v>
      </c>
      <c r="AQ139" s="3">
        <f t="shared" si="79"/>
        <v>0</v>
      </c>
    </row>
  </sheetData>
  <phoneticPr fontId="2"/>
  <printOptions horizontalCentered="1"/>
  <pageMargins left="0.78740157480314965" right="0.78740157480314965" top="0.78740157480314965" bottom="0.78740157480314965" header="0.39370078740157483" footer="0.39370078740157483"/>
  <pageSetup paperSize="9" scale="56" orientation="portrait" r:id="rId1"/>
  <rowBreaks count="2" manualBreakCount="2">
    <brk id="65" max="10" man="1"/>
    <brk id="129"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1"/>
  <dimension ref="M6:AQ62"/>
  <sheetViews>
    <sheetView view="pageBreakPreview" zoomScaleNormal="100" zoomScaleSheetLayoutView="100" workbookViewId="0"/>
  </sheetViews>
  <sheetFormatPr defaultColWidth="8.99609375" defaultRowHeight="12" x14ac:dyDescent="0.1"/>
  <cols>
    <col min="1" max="1" width="2.58984375" style="1" customWidth="1"/>
    <col min="2" max="2" width="8.99609375" style="1"/>
    <col min="3" max="3" width="9.1328125" style="1" bestFit="1" customWidth="1"/>
    <col min="4" max="5" width="8.99609375" style="1"/>
    <col min="6" max="6" width="9.1328125" style="1" bestFit="1" customWidth="1"/>
    <col min="7" max="8" width="8.99609375" style="1"/>
    <col min="9" max="9" width="9.1328125" style="1" bestFit="1" customWidth="1"/>
    <col min="10" max="10" width="8.99609375" style="1"/>
    <col min="11" max="11" width="2.58984375" style="1" customWidth="1"/>
    <col min="12" max="12" width="4.49609375" style="1" customWidth="1"/>
    <col min="13" max="13" width="50.58984375" style="1" customWidth="1"/>
    <col min="14" max="18" width="5.58984375" style="1" customWidth="1"/>
    <col min="19" max="19" width="8.58984375" style="1" customWidth="1"/>
    <col min="20" max="20" width="0.1328125" style="1" customWidth="1"/>
    <col min="21" max="26" width="5.58984375" style="1" customWidth="1"/>
    <col min="27" max="31" width="8.58984375" style="1" customWidth="1"/>
    <col min="32" max="33" width="5.58984375" style="1" customWidth="1"/>
    <col min="34" max="39" width="8.58984375" style="1" customWidth="1"/>
    <col min="40" max="40" width="5.58984375" style="1" customWidth="1"/>
    <col min="41" max="43" width="8.58984375" style="1" customWidth="1"/>
    <col min="44" max="16384" width="8.99609375" style="1"/>
  </cols>
  <sheetData>
    <row r="6" spans="13:43" x14ac:dyDescent="0.1">
      <c r="M6" s="3"/>
      <c r="N6" s="6" t="s">
        <v>0</v>
      </c>
      <c r="O6" s="6" t="s">
        <v>1</v>
      </c>
      <c r="P6" s="6" t="s">
        <v>2</v>
      </c>
      <c r="Q6" s="6" t="s">
        <v>3</v>
      </c>
      <c r="R6" s="6" t="s">
        <v>4</v>
      </c>
      <c r="S6" s="3"/>
      <c r="T6" s="2"/>
      <c r="U6" s="3"/>
      <c r="V6" s="3"/>
      <c r="W6" s="3"/>
      <c r="X6" s="3"/>
      <c r="Y6" s="3"/>
      <c r="Z6" s="3"/>
      <c r="AA6" s="6" t="s">
        <v>5</v>
      </c>
      <c r="AB6" s="6" t="s">
        <v>6</v>
      </c>
      <c r="AC6" s="6" t="s">
        <v>7</v>
      </c>
      <c r="AD6" s="6" t="s">
        <v>8</v>
      </c>
      <c r="AE6" s="6" t="s">
        <v>9</v>
      </c>
      <c r="AF6" s="3"/>
      <c r="AG6" s="3"/>
      <c r="AH6" s="6" t="s">
        <v>5</v>
      </c>
      <c r="AI6" s="6" t="s">
        <v>6</v>
      </c>
      <c r="AJ6" s="6" t="s">
        <v>7</v>
      </c>
      <c r="AK6" s="6" t="s">
        <v>8</v>
      </c>
      <c r="AL6" s="6" t="s">
        <v>9</v>
      </c>
      <c r="AM6" s="3"/>
      <c r="AN6" s="3"/>
      <c r="AO6" s="3"/>
      <c r="AP6" s="3"/>
      <c r="AQ6" s="3"/>
    </row>
    <row r="7" spans="13:43" x14ac:dyDescent="0.1">
      <c r="M7" s="1" t="s">
        <v>120</v>
      </c>
      <c r="N7" s="7" t="s">
        <v>11</v>
      </c>
      <c r="O7" s="7" t="s">
        <v>12</v>
      </c>
      <c r="P7" s="7" t="s">
        <v>13</v>
      </c>
      <c r="Q7" s="7" t="s">
        <v>14</v>
      </c>
      <c r="R7" s="7" t="s">
        <v>15</v>
      </c>
      <c r="S7" s="4" t="s">
        <v>16</v>
      </c>
      <c r="T7" s="2"/>
      <c r="U7" s="3"/>
      <c r="V7" s="3"/>
      <c r="W7" s="3"/>
      <c r="X7" s="3"/>
      <c r="Y7" s="3"/>
      <c r="Z7" s="3"/>
      <c r="AA7" s="4" t="s">
        <v>11</v>
      </c>
      <c r="AB7" s="4" t="s">
        <v>12</v>
      </c>
      <c r="AC7" s="4" t="s">
        <v>13</v>
      </c>
      <c r="AD7" s="4" t="s">
        <v>14</v>
      </c>
      <c r="AE7" s="4" t="s">
        <v>15</v>
      </c>
      <c r="AF7" s="3"/>
      <c r="AG7" s="3"/>
      <c r="AH7" s="4" t="s">
        <v>11</v>
      </c>
      <c r="AI7" s="4" t="s">
        <v>12</v>
      </c>
      <c r="AJ7" s="4" t="s">
        <v>13</v>
      </c>
      <c r="AK7" s="4" t="s">
        <v>14</v>
      </c>
      <c r="AL7" s="4" t="s">
        <v>15</v>
      </c>
      <c r="AM7" s="4" t="s">
        <v>16</v>
      </c>
      <c r="AN7" s="3"/>
      <c r="AO7" s="3" t="s">
        <v>17</v>
      </c>
      <c r="AP7" s="3" t="s">
        <v>18</v>
      </c>
      <c r="AQ7" s="3" t="s">
        <v>19</v>
      </c>
    </row>
    <row r="8" spans="13:43" x14ac:dyDescent="0.1">
      <c r="M8" s="1" t="s">
        <v>121</v>
      </c>
      <c r="N8" s="3">
        <v>115</v>
      </c>
      <c r="O8" s="3">
        <v>101</v>
      </c>
      <c r="P8" s="3">
        <v>8</v>
      </c>
      <c r="Q8" s="3">
        <v>3</v>
      </c>
      <c r="R8" s="3">
        <v>1</v>
      </c>
      <c r="S8" s="3">
        <f t="shared" ref="S8:S12" si="0">SUM(V8:Y8)/SUM(N8:Q8)</f>
        <v>1.5550660792951543</v>
      </c>
      <c r="T8" s="2">
        <v>0.89</v>
      </c>
      <c r="U8" s="3"/>
      <c r="V8" s="3">
        <f t="shared" ref="V8:V12" si="1">N8*1</f>
        <v>115</v>
      </c>
      <c r="W8" s="3">
        <f t="shared" ref="W8:W12" si="2">O8*2</f>
        <v>202</v>
      </c>
      <c r="X8" s="3">
        <f t="shared" ref="X8:X12" si="3">P8*3</f>
        <v>24</v>
      </c>
      <c r="Y8" s="3">
        <f t="shared" ref="Y8:Y12" si="4">Q8*4</f>
        <v>12</v>
      </c>
      <c r="Z8" s="3"/>
      <c r="AA8" s="5">
        <f t="shared" ref="AA8:AE12" si="5">N8/$AF8</f>
        <v>0.50438596491228072</v>
      </c>
      <c r="AB8" s="5">
        <f t="shared" si="5"/>
        <v>0.44298245614035087</v>
      </c>
      <c r="AC8" s="5">
        <f t="shared" si="5"/>
        <v>3.5087719298245612E-2</v>
      </c>
      <c r="AD8" s="5">
        <f t="shared" si="5"/>
        <v>1.3157894736842105E-2</v>
      </c>
      <c r="AE8" s="5">
        <f t="shared" si="5"/>
        <v>4.3859649122807015E-3</v>
      </c>
      <c r="AF8" s="3">
        <f t="shared" ref="AF8:AF12" si="6">SUM(N8:R8)</f>
        <v>228</v>
      </c>
      <c r="AG8" s="3"/>
      <c r="AH8" s="3">
        <f t="shared" ref="AH8:AL12" si="7">ROUND(AA8*100,1)</f>
        <v>50.4</v>
      </c>
      <c r="AI8" s="3">
        <f t="shared" si="7"/>
        <v>44.3</v>
      </c>
      <c r="AJ8" s="3">
        <f t="shared" si="7"/>
        <v>3.5</v>
      </c>
      <c r="AK8" s="3">
        <f t="shared" si="7"/>
        <v>1.3</v>
      </c>
      <c r="AL8" s="3">
        <f t="shared" si="7"/>
        <v>0.4</v>
      </c>
      <c r="AM8" s="3">
        <f>S8</f>
        <v>1.5550660792951543</v>
      </c>
      <c r="AN8" s="3"/>
      <c r="AO8" s="3">
        <f>AH8+ AI8</f>
        <v>94.699999999999989</v>
      </c>
      <c r="AP8" s="3">
        <f>AJ8+ AK8</f>
        <v>4.8</v>
      </c>
      <c r="AQ8" s="3">
        <f>AL8</f>
        <v>0.4</v>
      </c>
    </row>
    <row r="9" spans="13:43" x14ac:dyDescent="0.1">
      <c r="M9" s="1" t="s">
        <v>122</v>
      </c>
      <c r="N9" s="3">
        <v>144</v>
      </c>
      <c r="O9" s="3">
        <v>63</v>
      </c>
      <c r="P9" s="3">
        <v>12</v>
      </c>
      <c r="Q9" s="3">
        <v>2</v>
      </c>
      <c r="R9" s="3">
        <v>7</v>
      </c>
      <c r="S9" s="3">
        <f t="shared" si="0"/>
        <v>1.4208144796380091</v>
      </c>
      <c r="T9" s="2">
        <v>1.698</v>
      </c>
      <c r="U9" s="3"/>
      <c r="V9" s="3">
        <f t="shared" si="1"/>
        <v>144</v>
      </c>
      <c r="W9" s="3">
        <f t="shared" si="2"/>
        <v>126</v>
      </c>
      <c r="X9" s="3">
        <f t="shared" si="3"/>
        <v>36</v>
      </c>
      <c r="Y9" s="3">
        <f t="shared" si="4"/>
        <v>8</v>
      </c>
      <c r="Z9" s="3"/>
      <c r="AA9" s="5">
        <f t="shared" si="5"/>
        <v>0.63157894736842102</v>
      </c>
      <c r="AB9" s="5">
        <f t="shared" si="5"/>
        <v>0.27631578947368424</v>
      </c>
      <c r="AC9" s="5">
        <f t="shared" si="5"/>
        <v>5.2631578947368418E-2</v>
      </c>
      <c r="AD9" s="5">
        <f t="shared" si="5"/>
        <v>8.771929824561403E-3</v>
      </c>
      <c r="AE9" s="5">
        <f t="shared" si="5"/>
        <v>3.0701754385964911E-2</v>
      </c>
      <c r="AF9" s="3">
        <f t="shared" si="6"/>
        <v>228</v>
      </c>
      <c r="AG9" s="3"/>
      <c r="AH9" s="3">
        <f t="shared" si="7"/>
        <v>63.2</v>
      </c>
      <c r="AI9" s="3">
        <f t="shared" si="7"/>
        <v>27.6</v>
      </c>
      <c r="AJ9" s="3">
        <f t="shared" si="7"/>
        <v>5.3</v>
      </c>
      <c r="AK9" s="3">
        <f t="shared" si="7"/>
        <v>0.9</v>
      </c>
      <c r="AL9" s="3">
        <f t="shared" si="7"/>
        <v>3.1</v>
      </c>
      <c r="AM9" s="3">
        <f>S9</f>
        <v>1.4208144796380091</v>
      </c>
      <c r="AN9" s="3"/>
      <c r="AO9" s="3">
        <f>AH9+ AI9</f>
        <v>90.800000000000011</v>
      </c>
      <c r="AP9" s="3">
        <f>AJ9+ AK9</f>
        <v>6.2</v>
      </c>
      <c r="AQ9" s="3">
        <f>AL9</f>
        <v>3.1</v>
      </c>
    </row>
    <row r="10" spans="13:43" x14ac:dyDescent="0.1">
      <c r="M10" s="1" t="s">
        <v>123</v>
      </c>
      <c r="N10" s="3">
        <v>132</v>
      </c>
      <c r="O10" s="3">
        <v>74</v>
      </c>
      <c r="P10" s="3">
        <v>13</v>
      </c>
      <c r="Q10" s="3">
        <v>4</v>
      </c>
      <c r="R10" s="3">
        <v>5</v>
      </c>
      <c r="S10" s="3">
        <f t="shared" si="0"/>
        <v>1.5022421524663676</v>
      </c>
      <c r="T10" s="2">
        <v>2.5049999999999999</v>
      </c>
      <c r="U10" s="3"/>
      <c r="V10" s="3">
        <f t="shared" si="1"/>
        <v>132</v>
      </c>
      <c r="W10" s="3">
        <f t="shared" si="2"/>
        <v>148</v>
      </c>
      <c r="X10" s="3">
        <f t="shared" si="3"/>
        <v>39</v>
      </c>
      <c r="Y10" s="3">
        <f t="shared" si="4"/>
        <v>16</v>
      </c>
      <c r="Z10" s="3"/>
      <c r="AA10" s="5">
        <f t="shared" si="5"/>
        <v>0.57894736842105265</v>
      </c>
      <c r="AB10" s="5">
        <f t="shared" si="5"/>
        <v>0.32456140350877194</v>
      </c>
      <c r="AC10" s="5">
        <f t="shared" si="5"/>
        <v>5.701754385964912E-2</v>
      </c>
      <c r="AD10" s="5">
        <f t="shared" si="5"/>
        <v>1.7543859649122806E-2</v>
      </c>
      <c r="AE10" s="5">
        <f t="shared" si="5"/>
        <v>2.1929824561403508E-2</v>
      </c>
      <c r="AF10" s="3">
        <f t="shared" si="6"/>
        <v>228</v>
      </c>
      <c r="AG10" s="3"/>
      <c r="AH10" s="3">
        <f t="shared" si="7"/>
        <v>57.9</v>
      </c>
      <c r="AI10" s="3">
        <f t="shared" si="7"/>
        <v>32.5</v>
      </c>
      <c r="AJ10" s="3">
        <f t="shared" si="7"/>
        <v>5.7</v>
      </c>
      <c r="AK10" s="3">
        <f t="shared" si="7"/>
        <v>1.8</v>
      </c>
      <c r="AL10" s="3">
        <f t="shared" si="7"/>
        <v>2.2000000000000002</v>
      </c>
      <c r="AM10" s="3">
        <f>S10</f>
        <v>1.5022421524663676</v>
      </c>
      <c r="AN10" s="3"/>
      <c r="AO10" s="3">
        <f>AH10+ AI10</f>
        <v>90.4</v>
      </c>
      <c r="AP10" s="3">
        <f>AJ10+ AK10</f>
        <v>7.5</v>
      </c>
      <c r="AQ10" s="3">
        <f>AL10</f>
        <v>2.2000000000000002</v>
      </c>
    </row>
    <row r="11" spans="13:43" x14ac:dyDescent="0.1">
      <c r="M11" s="1" t="s">
        <v>124</v>
      </c>
      <c r="N11" s="3">
        <v>109</v>
      </c>
      <c r="O11" s="3">
        <v>96</v>
      </c>
      <c r="P11" s="3">
        <v>7</v>
      </c>
      <c r="Q11" s="3">
        <v>3</v>
      </c>
      <c r="R11" s="3">
        <v>13</v>
      </c>
      <c r="S11" s="3">
        <f t="shared" si="0"/>
        <v>1.5534883720930233</v>
      </c>
      <c r="T11" s="2">
        <v>3.3130000000000002</v>
      </c>
      <c r="U11" s="3"/>
      <c r="V11" s="3">
        <f t="shared" si="1"/>
        <v>109</v>
      </c>
      <c r="W11" s="3">
        <f t="shared" si="2"/>
        <v>192</v>
      </c>
      <c r="X11" s="3">
        <f t="shared" si="3"/>
        <v>21</v>
      </c>
      <c r="Y11" s="3">
        <f t="shared" si="4"/>
        <v>12</v>
      </c>
      <c r="Z11" s="3"/>
      <c r="AA11" s="5">
        <f t="shared" si="5"/>
        <v>0.47807017543859648</v>
      </c>
      <c r="AB11" s="5">
        <f t="shared" si="5"/>
        <v>0.42105263157894735</v>
      </c>
      <c r="AC11" s="5">
        <f t="shared" si="5"/>
        <v>3.0701754385964911E-2</v>
      </c>
      <c r="AD11" s="5">
        <f t="shared" si="5"/>
        <v>1.3157894736842105E-2</v>
      </c>
      <c r="AE11" s="5">
        <f t="shared" si="5"/>
        <v>5.701754385964912E-2</v>
      </c>
      <c r="AF11" s="3">
        <f t="shared" si="6"/>
        <v>228</v>
      </c>
      <c r="AG11" s="3"/>
      <c r="AH11" s="3">
        <f t="shared" si="7"/>
        <v>47.8</v>
      </c>
      <c r="AI11" s="3">
        <f t="shared" si="7"/>
        <v>42.1</v>
      </c>
      <c r="AJ11" s="3">
        <f t="shared" si="7"/>
        <v>3.1</v>
      </c>
      <c r="AK11" s="3">
        <f t="shared" si="7"/>
        <v>1.3</v>
      </c>
      <c r="AL11" s="3">
        <f t="shared" si="7"/>
        <v>5.7</v>
      </c>
      <c r="AM11" s="3">
        <f>S11</f>
        <v>1.5534883720930233</v>
      </c>
      <c r="AN11" s="3"/>
      <c r="AO11" s="3">
        <f>AH11+ AI11</f>
        <v>89.9</v>
      </c>
      <c r="AP11" s="3">
        <f>AJ11+ AK11</f>
        <v>4.4000000000000004</v>
      </c>
      <c r="AQ11" s="3">
        <f>AL11</f>
        <v>5.7</v>
      </c>
    </row>
    <row r="12" spans="13:43" x14ac:dyDescent="0.1">
      <c r="M12" s="1" t="s">
        <v>125</v>
      </c>
      <c r="N12" s="3">
        <v>125</v>
      </c>
      <c r="O12" s="3">
        <v>80</v>
      </c>
      <c r="P12" s="3">
        <v>15</v>
      </c>
      <c r="Q12" s="3">
        <v>2</v>
      </c>
      <c r="R12" s="3">
        <v>6</v>
      </c>
      <c r="S12" s="3">
        <f t="shared" si="0"/>
        <v>1.5225225225225225</v>
      </c>
      <c r="T12" s="2">
        <v>4.12</v>
      </c>
      <c r="U12" s="3"/>
      <c r="V12" s="3">
        <f t="shared" si="1"/>
        <v>125</v>
      </c>
      <c r="W12" s="3">
        <f t="shared" si="2"/>
        <v>160</v>
      </c>
      <c r="X12" s="3">
        <f t="shared" si="3"/>
        <v>45</v>
      </c>
      <c r="Y12" s="3">
        <f t="shared" si="4"/>
        <v>8</v>
      </c>
      <c r="Z12" s="3"/>
      <c r="AA12" s="5">
        <f t="shared" si="5"/>
        <v>0.54824561403508776</v>
      </c>
      <c r="AB12" s="5">
        <f t="shared" si="5"/>
        <v>0.35087719298245612</v>
      </c>
      <c r="AC12" s="5">
        <f t="shared" si="5"/>
        <v>6.5789473684210523E-2</v>
      </c>
      <c r="AD12" s="5">
        <f t="shared" si="5"/>
        <v>8.771929824561403E-3</v>
      </c>
      <c r="AE12" s="5">
        <f t="shared" si="5"/>
        <v>2.6315789473684209E-2</v>
      </c>
      <c r="AF12" s="3">
        <f t="shared" si="6"/>
        <v>228</v>
      </c>
      <c r="AG12" s="3"/>
      <c r="AH12" s="3">
        <f t="shared" si="7"/>
        <v>54.8</v>
      </c>
      <c r="AI12" s="3">
        <f t="shared" si="7"/>
        <v>35.1</v>
      </c>
      <c r="AJ12" s="3">
        <f t="shared" si="7"/>
        <v>6.6</v>
      </c>
      <c r="AK12" s="3">
        <f t="shared" si="7"/>
        <v>0.9</v>
      </c>
      <c r="AL12" s="3">
        <f t="shared" si="7"/>
        <v>2.6</v>
      </c>
      <c r="AM12" s="3">
        <f>S12</f>
        <v>1.5225225225225225</v>
      </c>
      <c r="AN12" s="3"/>
      <c r="AO12" s="3">
        <f>AH12+ AI12</f>
        <v>89.9</v>
      </c>
      <c r="AP12" s="3">
        <f>AJ12+ AK12</f>
        <v>7.5</v>
      </c>
      <c r="AQ12" s="3">
        <f>AL12</f>
        <v>2.6</v>
      </c>
    </row>
    <row r="31" spans="13:43" x14ac:dyDescent="0.1">
      <c r="M31" s="3"/>
      <c r="N31" s="6" t="s">
        <v>0</v>
      </c>
      <c r="O31" s="6" t="s">
        <v>1</v>
      </c>
      <c r="P31" s="6" t="s">
        <v>2</v>
      </c>
      <c r="Q31" s="6" t="s">
        <v>3</v>
      </c>
      <c r="R31" s="6" t="s">
        <v>4</v>
      </c>
      <c r="S31" s="3"/>
      <c r="T31" s="2"/>
      <c r="U31" s="3"/>
      <c r="V31" s="3"/>
      <c r="W31" s="3"/>
      <c r="X31" s="3"/>
      <c r="Y31" s="3"/>
      <c r="Z31" s="3"/>
      <c r="AA31" s="6" t="s">
        <v>5</v>
      </c>
      <c r="AB31" s="6" t="s">
        <v>6</v>
      </c>
      <c r="AC31" s="6" t="s">
        <v>7</v>
      </c>
      <c r="AD31" s="6" t="s">
        <v>8</v>
      </c>
      <c r="AE31" s="6" t="s">
        <v>9</v>
      </c>
      <c r="AF31" s="3"/>
      <c r="AG31" s="3"/>
      <c r="AH31" s="6" t="s">
        <v>5</v>
      </c>
      <c r="AI31" s="6" t="s">
        <v>6</v>
      </c>
      <c r="AJ31" s="6" t="s">
        <v>7</v>
      </c>
      <c r="AK31" s="6" t="s">
        <v>8</v>
      </c>
      <c r="AL31" s="6" t="s">
        <v>9</v>
      </c>
      <c r="AM31" s="3"/>
      <c r="AN31" s="3"/>
      <c r="AO31" s="3"/>
      <c r="AP31" s="3"/>
      <c r="AQ31" s="3"/>
    </row>
    <row r="32" spans="13:43" x14ac:dyDescent="0.1">
      <c r="M32" s="1" t="s">
        <v>126</v>
      </c>
      <c r="N32" s="7" t="s">
        <v>11</v>
      </c>
      <c r="O32" s="7" t="s">
        <v>12</v>
      </c>
      <c r="P32" s="7" t="s">
        <v>13</v>
      </c>
      <c r="Q32" s="7" t="s">
        <v>14</v>
      </c>
      <c r="R32" s="7" t="s">
        <v>15</v>
      </c>
      <c r="S32" s="4" t="s">
        <v>16</v>
      </c>
      <c r="T32" s="2"/>
      <c r="U32" s="3"/>
      <c r="V32" s="3"/>
      <c r="W32" s="3"/>
      <c r="X32" s="3"/>
      <c r="Y32" s="3"/>
      <c r="Z32" s="3"/>
      <c r="AA32" s="4" t="s">
        <v>11</v>
      </c>
      <c r="AB32" s="4" t="s">
        <v>12</v>
      </c>
      <c r="AC32" s="4" t="s">
        <v>13</v>
      </c>
      <c r="AD32" s="4" t="s">
        <v>14</v>
      </c>
      <c r="AE32" s="4" t="s">
        <v>15</v>
      </c>
      <c r="AF32" s="3"/>
      <c r="AG32" s="3"/>
      <c r="AH32" s="4" t="s">
        <v>11</v>
      </c>
      <c r="AI32" s="4" t="s">
        <v>12</v>
      </c>
      <c r="AJ32" s="4" t="s">
        <v>13</v>
      </c>
      <c r="AK32" s="4" t="s">
        <v>14</v>
      </c>
      <c r="AL32" s="4" t="s">
        <v>15</v>
      </c>
      <c r="AM32" s="4" t="s">
        <v>16</v>
      </c>
      <c r="AN32" s="3"/>
      <c r="AO32" s="3" t="s">
        <v>17</v>
      </c>
      <c r="AP32" s="3" t="s">
        <v>18</v>
      </c>
      <c r="AQ32" s="3" t="s">
        <v>19</v>
      </c>
    </row>
    <row r="33" spans="13:43" x14ac:dyDescent="0.1">
      <c r="M33" s="1" t="s">
        <v>127</v>
      </c>
      <c r="N33" s="3">
        <v>33</v>
      </c>
      <c r="O33" s="3">
        <v>64</v>
      </c>
      <c r="P33" s="3">
        <v>76</v>
      </c>
      <c r="Q33" s="3">
        <v>38</v>
      </c>
      <c r="R33" s="3">
        <v>17</v>
      </c>
      <c r="S33" s="3">
        <f>SUM(V33:Y33)/SUM(N33:Q33)</f>
        <v>2.5639810426540284</v>
      </c>
      <c r="T33" s="2">
        <v>0.89</v>
      </c>
      <c r="U33" s="3"/>
      <c r="V33" s="3">
        <f>N33*1</f>
        <v>33</v>
      </c>
      <c r="W33" s="3">
        <f>O33*2</f>
        <v>128</v>
      </c>
      <c r="X33" s="3">
        <f>P33*3</f>
        <v>228</v>
      </c>
      <c r="Y33" s="3">
        <f>Q33*4</f>
        <v>152</v>
      </c>
      <c r="Z33" s="3"/>
      <c r="AA33" s="5">
        <f t="shared" ref="AA33:AE37" si="8">N33/$AF33</f>
        <v>0.14473684210526316</v>
      </c>
      <c r="AB33" s="5">
        <f t="shared" si="8"/>
        <v>0.2807017543859649</v>
      </c>
      <c r="AC33" s="5">
        <f t="shared" si="8"/>
        <v>0.33333333333333331</v>
      </c>
      <c r="AD33" s="5">
        <f t="shared" si="8"/>
        <v>0.16666666666666666</v>
      </c>
      <c r="AE33" s="5">
        <f t="shared" si="8"/>
        <v>7.4561403508771926E-2</v>
      </c>
      <c r="AF33" s="3">
        <f>SUM(N33:R33)</f>
        <v>228</v>
      </c>
      <c r="AG33" s="3"/>
      <c r="AH33" s="3">
        <f t="shared" ref="AH33:AL37" si="9">ROUND(AA33*100,1)</f>
        <v>14.5</v>
      </c>
      <c r="AI33" s="3">
        <f t="shared" si="9"/>
        <v>28.1</v>
      </c>
      <c r="AJ33" s="3">
        <f t="shared" si="9"/>
        <v>33.299999999999997</v>
      </c>
      <c r="AK33" s="3">
        <f t="shared" si="9"/>
        <v>16.7</v>
      </c>
      <c r="AL33" s="3">
        <f t="shared" si="9"/>
        <v>7.5</v>
      </c>
      <c r="AM33" s="3">
        <f>S33</f>
        <v>2.5639810426540284</v>
      </c>
      <c r="AN33" s="3"/>
      <c r="AO33" s="3">
        <f>AH33+ AI33</f>
        <v>42.6</v>
      </c>
      <c r="AP33" s="3">
        <f>AJ33+ AK33</f>
        <v>50</v>
      </c>
      <c r="AQ33" s="3">
        <f>AL33</f>
        <v>7.5</v>
      </c>
    </row>
    <row r="34" spans="13:43" x14ac:dyDescent="0.1">
      <c r="M34" s="1" t="s">
        <v>128</v>
      </c>
      <c r="N34" s="3">
        <v>24</v>
      </c>
      <c r="O34" s="3">
        <v>57</v>
      </c>
      <c r="P34" s="3">
        <v>57</v>
      </c>
      <c r="Q34" s="3">
        <v>53</v>
      </c>
      <c r="R34" s="3">
        <v>37</v>
      </c>
      <c r="S34" s="3">
        <f>SUM(V34:Y34)/SUM(N34:Q34)</f>
        <v>2.7277486910994764</v>
      </c>
      <c r="T34" s="2">
        <v>1.698</v>
      </c>
      <c r="U34" s="3"/>
      <c r="V34" s="3">
        <f>N34*1</f>
        <v>24</v>
      </c>
      <c r="W34" s="3">
        <f>O34*2</f>
        <v>114</v>
      </c>
      <c r="X34" s="3">
        <f>P34*3</f>
        <v>171</v>
      </c>
      <c r="Y34" s="3">
        <f>Q34*4</f>
        <v>212</v>
      </c>
      <c r="Z34" s="3"/>
      <c r="AA34" s="5">
        <f t="shared" si="8"/>
        <v>0.10526315789473684</v>
      </c>
      <c r="AB34" s="5">
        <f t="shared" si="8"/>
        <v>0.25</v>
      </c>
      <c r="AC34" s="5">
        <f t="shared" si="8"/>
        <v>0.25</v>
      </c>
      <c r="AD34" s="5">
        <f t="shared" si="8"/>
        <v>0.23245614035087719</v>
      </c>
      <c r="AE34" s="5">
        <f t="shared" si="8"/>
        <v>0.16228070175438597</v>
      </c>
      <c r="AF34" s="3">
        <f>SUM(N34:R34)</f>
        <v>228</v>
      </c>
      <c r="AG34" s="3"/>
      <c r="AH34" s="3">
        <f t="shared" si="9"/>
        <v>10.5</v>
      </c>
      <c r="AI34" s="3">
        <f t="shared" si="9"/>
        <v>25</v>
      </c>
      <c r="AJ34" s="3">
        <f t="shared" si="9"/>
        <v>25</v>
      </c>
      <c r="AK34" s="3">
        <f t="shared" si="9"/>
        <v>23.2</v>
      </c>
      <c r="AL34" s="3">
        <f t="shared" si="9"/>
        <v>16.2</v>
      </c>
      <c r="AM34" s="3">
        <f>S34</f>
        <v>2.7277486910994764</v>
      </c>
      <c r="AN34" s="3"/>
      <c r="AO34" s="3">
        <f>AH34+ AI34</f>
        <v>35.5</v>
      </c>
      <c r="AP34" s="3">
        <f>AJ34+ AK34</f>
        <v>48.2</v>
      </c>
      <c r="AQ34" s="3">
        <f>AL34</f>
        <v>16.2</v>
      </c>
    </row>
    <row r="35" spans="13:43" x14ac:dyDescent="0.1">
      <c r="M35" s="1" t="s">
        <v>129</v>
      </c>
      <c r="N35" s="3">
        <v>113</v>
      </c>
      <c r="O35" s="3">
        <v>38</v>
      </c>
      <c r="P35" s="3">
        <v>5</v>
      </c>
      <c r="Q35" s="3">
        <v>57</v>
      </c>
      <c r="R35" s="3">
        <v>15</v>
      </c>
      <c r="S35" s="3">
        <f>SUM(V35:Y35)/SUM(N35:Q35)</f>
        <v>2.028169014084507</v>
      </c>
      <c r="T35" s="2">
        <v>2.5049999999999999</v>
      </c>
      <c r="U35" s="3"/>
      <c r="V35" s="3">
        <f>N35*1</f>
        <v>113</v>
      </c>
      <c r="W35" s="3">
        <f>O35*2</f>
        <v>76</v>
      </c>
      <c r="X35" s="3">
        <f>P35*3</f>
        <v>15</v>
      </c>
      <c r="Y35" s="3">
        <f>Q35*4</f>
        <v>228</v>
      </c>
      <c r="Z35" s="3"/>
      <c r="AA35" s="5">
        <f t="shared" si="8"/>
        <v>0.49561403508771928</v>
      </c>
      <c r="AB35" s="5">
        <f t="shared" si="8"/>
        <v>0.16666666666666666</v>
      </c>
      <c r="AC35" s="5">
        <f t="shared" si="8"/>
        <v>2.1929824561403508E-2</v>
      </c>
      <c r="AD35" s="5">
        <f t="shared" si="8"/>
        <v>0.25</v>
      </c>
      <c r="AE35" s="5">
        <f t="shared" si="8"/>
        <v>6.5789473684210523E-2</v>
      </c>
      <c r="AF35" s="3">
        <f>SUM(N35:R35)</f>
        <v>228</v>
      </c>
      <c r="AG35" s="3"/>
      <c r="AH35" s="3">
        <f t="shared" si="9"/>
        <v>49.6</v>
      </c>
      <c r="AI35" s="3">
        <f t="shared" si="9"/>
        <v>16.7</v>
      </c>
      <c r="AJ35" s="3">
        <f t="shared" si="9"/>
        <v>2.2000000000000002</v>
      </c>
      <c r="AK35" s="3">
        <f t="shared" si="9"/>
        <v>25</v>
      </c>
      <c r="AL35" s="3">
        <f t="shared" si="9"/>
        <v>6.6</v>
      </c>
      <c r="AM35" s="3">
        <f>S35</f>
        <v>2.028169014084507</v>
      </c>
      <c r="AN35" s="3"/>
      <c r="AO35" s="3">
        <f>AH35+ AI35</f>
        <v>66.3</v>
      </c>
      <c r="AP35" s="3">
        <f>AJ35+ AK35</f>
        <v>27.2</v>
      </c>
      <c r="AQ35" s="3">
        <f>AL35</f>
        <v>6.6</v>
      </c>
    </row>
    <row r="36" spans="13:43" x14ac:dyDescent="0.1">
      <c r="M36" s="1" t="s">
        <v>130</v>
      </c>
      <c r="N36" s="3">
        <v>52</v>
      </c>
      <c r="O36" s="3">
        <v>110</v>
      </c>
      <c r="P36" s="3">
        <v>51</v>
      </c>
      <c r="Q36" s="3">
        <v>9</v>
      </c>
      <c r="R36" s="3">
        <v>6</v>
      </c>
      <c r="S36" s="3">
        <f>SUM(V36:Y36)/SUM(N36:Q36)</f>
        <v>2.0765765765765765</v>
      </c>
      <c r="T36" s="2">
        <v>3.3130000000000002</v>
      </c>
      <c r="U36" s="3"/>
      <c r="V36" s="3">
        <f>N36*1</f>
        <v>52</v>
      </c>
      <c r="W36" s="3">
        <f>O36*2</f>
        <v>220</v>
      </c>
      <c r="X36" s="3">
        <f>P36*3</f>
        <v>153</v>
      </c>
      <c r="Y36" s="3">
        <f>Q36*4</f>
        <v>36</v>
      </c>
      <c r="Z36" s="3"/>
      <c r="AA36" s="5">
        <f t="shared" si="8"/>
        <v>0.22807017543859648</v>
      </c>
      <c r="AB36" s="5">
        <f t="shared" si="8"/>
        <v>0.48245614035087719</v>
      </c>
      <c r="AC36" s="5">
        <f t="shared" si="8"/>
        <v>0.22368421052631579</v>
      </c>
      <c r="AD36" s="5">
        <f t="shared" si="8"/>
        <v>3.9473684210526314E-2</v>
      </c>
      <c r="AE36" s="5">
        <f t="shared" si="8"/>
        <v>2.6315789473684209E-2</v>
      </c>
      <c r="AF36" s="3">
        <f>SUM(N36:R36)</f>
        <v>228</v>
      </c>
      <c r="AG36" s="3"/>
      <c r="AH36" s="3">
        <f t="shared" si="9"/>
        <v>22.8</v>
      </c>
      <c r="AI36" s="3">
        <f t="shared" si="9"/>
        <v>48.2</v>
      </c>
      <c r="AJ36" s="3">
        <f t="shared" si="9"/>
        <v>22.4</v>
      </c>
      <c r="AK36" s="3">
        <f t="shared" si="9"/>
        <v>3.9</v>
      </c>
      <c r="AL36" s="3">
        <f t="shared" si="9"/>
        <v>2.6</v>
      </c>
      <c r="AM36" s="3">
        <f>S36</f>
        <v>2.0765765765765765</v>
      </c>
      <c r="AN36" s="3"/>
      <c r="AO36" s="3">
        <f>AH36+ AI36</f>
        <v>71</v>
      </c>
      <c r="AP36" s="3">
        <f>AJ36+ AK36</f>
        <v>26.299999999999997</v>
      </c>
      <c r="AQ36" s="3">
        <f>AL36</f>
        <v>2.6</v>
      </c>
    </row>
    <row r="37" spans="13:43" x14ac:dyDescent="0.1">
      <c r="M37" s="1" t="s">
        <v>131</v>
      </c>
      <c r="N37" s="3">
        <v>119</v>
      </c>
      <c r="O37" s="3">
        <v>52</v>
      </c>
      <c r="P37" s="3">
        <v>27</v>
      </c>
      <c r="Q37" s="3">
        <v>18</v>
      </c>
      <c r="R37" s="3">
        <v>12</v>
      </c>
      <c r="S37" s="3">
        <f>SUM(V37:Y37)/SUM(N37:Q37)</f>
        <v>1.7407407407407407</v>
      </c>
      <c r="T37" s="2">
        <v>4.12</v>
      </c>
      <c r="U37" s="3"/>
      <c r="V37" s="3">
        <f>N37*1</f>
        <v>119</v>
      </c>
      <c r="W37" s="3">
        <f>O37*2</f>
        <v>104</v>
      </c>
      <c r="X37" s="3">
        <f>P37*3</f>
        <v>81</v>
      </c>
      <c r="Y37" s="3">
        <f>Q37*4</f>
        <v>72</v>
      </c>
      <c r="Z37" s="3"/>
      <c r="AA37" s="5">
        <f t="shared" si="8"/>
        <v>0.52192982456140347</v>
      </c>
      <c r="AB37" s="5">
        <f t="shared" si="8"/>
        <v>0.22807017543859648</v>
      </c>
      <c r="AC37" s="5">
        <f t="shared" si="8"/>
        <v>0.11842105263157894</v>
      </c>
      <c r="AD37" s="5">
        <f t="shared" si="8"/>
        <v>7.8947368421052627E-2</v>
      </c>
      <c r="AE37" s="5">
        <f t="shared" si="8"/>
        <v>5.2631578947368418E-2</v>
      </c>
      <c r="AF37" s="3">
        <f>SUM(N37:R37)</f>
        <v>228</v>
      </c>
      <c r="AG37" s="3"/>
      <c r="AH37" s="3">
        <f t="shared" si="9"/>
        <v>52.2</v>
      </c>
      <c r="AI37" s="3">
        <f t="shared" si="9"/>
        <v>22.8</v>
      </c>
      <c r="AJ37" s="3">
        <f t="shared" si="9"/>
        <v>11.8</v>
      </c>
      <c r="AK37" s="3">
        <f t="shared" si="9"/>
        <v>7.9</v>
      </c>
      <c r="AL37" s="3">
        <f t="shared" si="9"/>
        <v>5.3</v>
      </c>
      <c r="AM37" s="3">
        <f>S37</f>
        <v>1.7407407407407407</v>
      </c>
      <c r="AN37" s="3"/>
      <c r="AO37" s="3">
        <f>AH37+ AI37</f>
        <v>75</v>
      </c>
      <c r="AP37" s="3">
        <f>AJ37+ AK37</f>
        <v>19.700000000000003</v>
      </c>
      <c r="AQ37" s="3">
        <f>AL37</f>
        <v>5.3</v>
      </c>
    </row>
    <row r="56" spans="13:43" x14ac:dyDescent="0.1">
      <c r="M56" s="3"/>
      <c r="N56" s="6" t="s">
        <v>0</v>
      </c>
      <c r="O56" s="6" t="s">
        <v>1</v>
      </c>
      <c r="P56" s="6" t="s">
        <v>2</v>
      </c>
      <c r="Q56" s="6" t="s">
        <v>3</v>
      </c>
      <c r="R56" s="6" t="s">
        <v>4</v>
      </c>
      <c r="S56" s="3"/>
      <c r="T56" s="2"/>
      <c r="U56" s="3"/>
      <c r="V56" s="3"/>
      <c r="W56" s="3"/>
      <c r="X56" s="3"/>
      <c r="Y56" s="3"/>
      <c r="Z56" s="3"/>
      <c r="AA56" s="6" t="s">
        <v>5</v>
      </c>
      <c r="AB56" s="6" t="s">
        <v>6</v>
      </c>
      <c r="AC56" s="6" t="s">
        <v>7</v>
      </c>
      <c r="AD56" s="6" t="s">
        <v>8</v>
      </c>
      <c r="AE56" s="6" t="s">
        <v>9</v>
      </c>
      <c r="AF56" s="3"/>
      <c r="AG56" s="3"/>
      <c r="AH56" s="6" t="s">
        <v>5</v>
      </c>
      <c r="AI56" s="6" t="s">
        <v>6</v>
      </c>
      <c r="AJ56" s="6" t="s">
        <v>7</v>
      </c>
      <c r="AK56" s="6" t="s">
        <v>8</v>
      </c>
      <c r="AL56" s="6" t="s">
        <v>9</v>
      </c>
      <c r="AM56" s="3"/>
      <c r="AN56" s="3"/>
      <c r="AO56" s="3"/>
      <c r="AP56" s="3"/>
      <c r="AQ56" s="3"/>
    </row>
    <row r="57" spans="13:43" x14ac:dyDescent="0.1">
      <c r="M57" s="1" t="s">
        <v>132</v>
      </c>
      <c r="N57" s="7" t="s">
        <v>11</v>
      </c>
      <c r="O57" s="7" t="s">
        <v>12</v>
      </c>
      <c r="P57" s="7" t="s">
        <v>13</v>
      </c>
      <c r="Q57" s="7" t="s">
        <v>14</v>
      </c>
      <c r="R57" s="7" t="s">
        <v>15</v>
      </c>
      <c r="S57" s="4" t="s">
        <v>16</v>
      </c>
      <c r="T57" s="2"/>
      <c r="U57" s="3"/>
      <c r="V57" s="3"/>
      <c r="W57" s="3"/>
      <c r="X57" s="3"/>
      <c r="Y57" s="3"/>
      <c r="Z57" s="3"/>
      <c r="AA57" s="4" t="s">
        <v>11</v>
      </c>
      <c r="AB57" s="4" t="s">
        <v>12</v>
      </c>
      <c r="AC57" s="4" t="s">
        <v>13</v>
      </c>
      <c r="AD57" s="4" t="s">
        <v>14</v>
      </c>
      <c r="AE57" s="4" t="s">
        <v>15</v>
      </c>
      <c r="AF57" s="3"/>
      <c r="AG57" s="3"/>
      <c r="AH57" s="4" t="s">
        <v>11</v>
      </c>
      <c r="AI57" s="4" t="s">
        <v>12</v>
      </c>
      <c r="AJ57" s="4" t="s">
        <v>13</v>
      </c>
      <c r="AK57" s="4" t="s">
        <v>14</v>
      </c>
      <c r="AL57" s="4" t="s">
        <v>15</v>
      </c>
      <c r="AM57" s="4" t="s">
        <v>16</v>
      </c>
      <c r="AN57" s="3"/>
      <c r="AO57" s="3" t="s">
        <v>17</v>
      </c>
      <c r="AP57" s="3" t="s">
        <v>18</v>
      </c>
      <c r="AQ57" s="3" t="s">
        <v>19</v>
      </c>
    </row>
    <row r="58" spans="13:43" x14ac:dyDescent="0.1">
      <c r="M58" s="1" t="s">
        <v>128</v>
      </c>
      <c r="N58" s="3">
        <v>24</v>
      </c>
      <c r="O58" s="3">
        <v>57</v>
      </c>
      <c r="P58" s="3">
        <v>57</v>
      </c>
      <c r="Q58" s="3">
        <v>53</v>
      </c>
      <c r="R58" s="3">
        <v>37</v>
      </c>
      <c r="S58" s="3">
        <f>SUM(V58:Y58)/SUM(N58:Q58)</f>
        <v>2.7277486910994764</v>
      </c>
      <c r="T58" s="2">
        <v>0.89</v>
      </c>
      <c r="U58" s="3"/>
      <c r="V58" s="3">
        <f>N58*1</f>
        <v>24</v>
      </c>
      <c r="W58" s="3">
        <f>O58*2</f>
        <v>114</v>
      </c>
      <c r="X58" s="3">
        <f>P58*3</f>
        <v>171</v>
      </c>
      <c r="Y58" s="3">
        <f>Q58*4</f>
        <v>212</v>
      </c>
      <c r="Z58" s="3"/>
      <c r="AA58" s="5">
        <f t="shared" ref="AA58:AE62" si="10">N58/$AF58</f>
        <v>0.10526315789473684</v>
      </c>
      <c r="AB58" s="5">
        <f t="shared" si="10"/>
        <v>0.25</v>
      </c>
      <c r="AC58" s="5">
        <f t="shared" si="10"/>
        <v>0.25</v>
      </c>
      <c r="AD58" s="5">
        <f t="shared" si="10"/>
        <v>0.23245614035087719</v>
      </c>
      <c r="AE58" s="5">
        <f t="shared" si="10"/>
        <v>0.16228070175438597</v>
      </c>
      <c r="AF58" s="3">
        <f>SUM(N58:R58)</f>
        <v>228</v>
      </c>
      <c r="AG58" s="3"/>
      <c r="AH58" s="3">
        <f t="shared" ref="AH58:AL62" si="11">ROUND(AA58*100,1)</f>
        <v>10.5</v>
      </c>
      <c r="AI58" s="3">
        <f t="shared" si="11"/>
        <v>25</v>
      </c>
      <c r="AJ58" s="3">
        <f t="shared" si="11"/>
        <v>25</v>
      </c>
      <c r="AK58" s="3">
        <f t="shared" si="11"/>
        <v>23.2</v>
      </c>
      <c r="AL58" s="3">
        <f t="shared" si="11"/>
        <v>16.2</v>
      </c>
      <c r="AM58" s="3">
        <f>S58</f>
        <v>2.7277486910994764</v>
      </c>
      <c r="AN58" s="3"/>
      <c r="AO58" s="3">
        <f>AH58+ AI58</f>
        <v>35.5</v>
      </c>
      <c r="AP58" s="3">
        <f>AJ58+ AK58</f>
        <v>48.2</v>
      </c>
      <c r="AQ58" s="3">
        <f>AL58</f>
        <v>16.2</v>
      </c>
    </row>
    <row r="59" spans="13:43" x14ac:dyDescent="0.1">
      <c r="M59" s="1" t="s">
        <v>133</v>
      </c>
      <c r="N59" s="3">
        <v>96</v>
      </c>
      <c r="O59" s="3">
        <v>72</v>
      </c>
      <c r="P59" s="3">
        <v>30</v>
      </c>
      <c r="Q59" s="3">
        <v>12</v>
      </c>
      <c r="R59" s="3">
        <v>18</v>
      </c>
      <c r="S59" s="3">
        <f>SUM(V59:Y59)/SUM(N59:Q59)</f>
        <v>1.8</v>
      </c>
      <c r="T59" s="2">
        <v>1.698</v>
      </c>
      <c r="U59" s="3"/>
      <c r="V59" s="3">
        <f>N59*1</f>
        <v>96</v>
      </c>
      <c r="W59" s="3">
        <f>O59*2</f>
        <v>144</v>
      </c>
      <c r="X59" s="3">
        <f>P59*3</f>
        <v>90</v>
      </c>
      <c r="Y59" s="3">
        <f>Q59*4</f>
        <v>48</v>
      </c>
      <c r="Z59" s="3"/>
      <c r="AA59" s="5">
        <f t="shared" si="10"/>
        <v>0.42105263157894735</v>
      </c>
      <c r="AB59" s="5">
        <f t="shared" si="10"/>
        <v>0.31578947368421051</v>
      </c>
      <c r="AC59" s="5">
        <f t="shared" si="10"/>
        <v>0.13157894736842105</v>
      </c>
      <c r="AD59" s="5">
        <f t="shared" si="10"/>
        <v>5.2631578947368418E-2</v>
      </c>
      <c r="AE59" s="5">
        <f t="shared" si="10"/>
        <v>7.8947368421052627E-2</v>
      </c>
      <c r="AF59" s="3">
        <f>SUM(N59:R59)</f>
        <v>228</v>
      </c>
      <c r="AG59" s="3"/>
      <c r="AH59" s="3">
        <f t="shared" si="11"/>
        <v>42.1</v>
      </c>
      <c r="AI59" s="3">
        <f t="shared" si="11"/>
        <v>31.6</v>
      </c>
      <c r="AJ59" s="3">
        <f t="shared" si="11"/>
        <v>13.2</v>
      </c>
      <c r="AK59" s="3">
        <f t="shared" si="11"/>
        <v>5.3</v>
      </c>
      <c r="AL59" s="3">
        <f t="shared" si="11"/>
        <v>7.9</v>
      </c>
      <c r="AM59" s="3">
        <f>S59</f>
        <v>1.8</v>
      </c>
      <c r="AN59" s="3"/>
      <c r="AO59" s="3">
        <f>AH59+ AI59</f>
        <v>73.7</v>
      </c>
      <c r="AP59" s="3">
        <f>AJ59+ AK59</f>
        <v>18.5</v>
      </c>
      <c r="AQ59" s="3">
        <f>AL59</f>
        <v>7.9</v>
      </c>
    </row>
    <row r="60" spans="13:43" x14ac:dyDescent="0.1">
      <c r="M60" s="1" t="s">
        <v>134</v>
      </c>
      <c r="N60" s="3">
        <v>78</v>
      </c>
      <c r="O60" s="3">
        <v>99</v>
      </c>
      <c r="P60" s="3">
        <v>27</v>
      </c>
      <c r="Q60" s="3">
        <v>7</v>
      </c>
      <c r="R60" s="3">
        <v>17</v>
      </c>
      <c r="S60" s="3">
        <f>SUM(V60:Y60)/SUM(N60:Q60)</f>
        <v>1.8246445497630333</v>
      </c>
      <c r="T60" s="2">
        <v>2.5049999999999999</v>
      </c>
      <c r="U60" s="3"/>
      <c r="V60" s="3">
        <f>N60*1</f>
        <v>78</v>
      </c>
      <c r="W60" s="3">
        <f>O60*2</f>
        <v>198</v>
      </c>
      <c r="X60" s="3">
        <f>P60*3</f>
        <v>81</v>
      </c>
      <c r="Y60" s="3">
        <f>Q60*4</f>
        <v>28</v>
      </c>
      <c r="Z60" s="3"/>
      <c r="AA60" s="5">
        <f t="shared" si="10"/>
        <v>0.34210526315789475</v>
      </c>
      <c r="AB60" s="5">
        <f t="shared" si="10"/>
        <v>0.43421052631578949</v>
      </c>
      <c r="AC60" s="5">
        <f t="shared" si="10"/>
        <v>0.11842105263157894</v>
      </c>
      <c r="AD60" s="5">
        <f t="shared" si="10"/>
        <v>3.0701754385964911E-2</v>
      </c>
      <c r="AE60" s="5">
        <f t="shared" si="10"/>
        <v>7.4561403508771926E-2</v>
      </c>
      <c r="AF60" s="3">
        <f>SUM(N60:R60)</f>
        <v>228</v>
      </c>
      <c r="AG60" s="3"/>
      <c r="AH60" s="3">
        <f t="shared" si="11"/>
        <v>34.200000000000003</v>
      </c>
      <c r="AI60" s="3">
        <f t="shared" si="11"/>
        <v>43.4</v>
      </c>
      <c r="AJ60" s="3">
        <f t="shared" si="11"/>
        <v>11.8</v>
      </c>
      <c r="AK60" s="3">
        <f t="shared" si="11"/>
        <v>3.1</v>
      </c>
      <c r="AL60" s="3">
        <f t="shared" si="11"/>
        <v>7.5</v>
      </c>
      <c r="AM60" s="3">
        <f>S60</f>
        <v>1.8246445497630333</v>
      </c>
      <c r="AN60" s="3"/>
      <c r="AO60" s="3">
        <f>AH60+ AI60</f>
        <v>77.599999999999994</v>
      </c>
      <c r="AP60" s="3">
        <f>AJ60+ AK60</f>
        <v>14.9</v>
      </c>
      <c r="AQ60" s="3">
        <f>AL60</f>
        <v>7.5</v>
      </c>
    </row>
    <row r="61" spans="13:43" x14ac:dyDescent="0.1">
      <c r="M61" s="1" t="s">
        <v>127</v>
      </c>
      <c r="N61" s="3">
        <v>33</v>
      </c>
      <c r="O61" s="3">
        <v>64</v>
      </c>
      <c r="P61" s="3">
        <v>76</v>
      </c>
      <c r="Q61" s="3">
        <v>38</v>
      </c>
      <c r="R61" s="3">
        <v>17</v>
      </c>
      <c r="S61" s="3">
        <f>SUM(V61:Y61)/SUM(N61:Q61)</f>
        <v>2.5639810426540284</v>
      </c>
      <c r="T61" s="2">
        <v>3.3130000000000002</v>
      </c>
      <c r="U61" s="3"/>
      <c r="V61" s="3">
        <f>N61*1</f>
        <v>33</v>
      </c>
      <c r="W61" s="3">
        <f>O61*2</f>
        <v>128</v>
      </c>
      <c r="X61" s="3">
        <f>P61*3</f>
        <v>228</v>
      </c>
      <c r="Y61" s="3">
        <f>Q61*4</f>
        <v>152</v>
      </c>
      <c r="Z61" s="3"/>
      <c r="AA61" s="5">
        <f t="shared" si="10"/>
        <v>0.14473684210526316</v>
      </c>
      <c r="AB61" s="5">
        <f t="shared" si="10"/>
        <v>0.2807017543859649</v>
      </c>
      <c r="AC61" s="5">
        <f t="shared" si="10"/>
        <v>0.33333333333333331</v>
      </c>
      <c r="AD61" s="5">
        <f t="shared" si="10"/>
        <v>0.16666666666666666</v>
      </c>
      <c r="AE61" s="5">
        <f t="shared" si="10"/>
        <v>7.4561403508771926E-2</v>
      </c>
      <c r="AF61" s="3">
        <f>SUM(N61:R61)</f>
        <v>228</v>
      </c>
      <c r="AG61" s="3"/>
      <c r="AH61" s="3">
        <f t="shared" si="11"/>
        <v>14.5</v>
      </c>
      <c r="AI61" s="3">
        <f t="shared" si="11"/>
        <v>28.1</v>
      </c>
      <c r="AJ61" s="3">
        <f t="shared" si="11"/>
        <v>33.299999999999997</v>
      </c>
      <c r="AK61" s="3">
        <f t="shared" si="11"/>
        <v>16.7</v>
      </c>
      <c r="AL61" s="3">
        <f t="shared" si="11"/>
        <v>7.5</v>
      </c>
      <c r="AM61" s="3">
        <f>S61</f>
        <v>2.5639810426540284</v>
      </c>
      <c r="AN61" s="3"/>
      <c r="AO61" s="3">
        <f>AH61+ AI61</f>
        <v>42.6</v>
      </c>
      <c r="AP61" s="3">
        <f>AJ61+ AK61</f>
        <v>50</v>
      </c>
      <c r="AQ61" s="3">
        <f>AL61</f>
        <v>7.5</v>
      </c>
    </row>
    <row r="62" spans="13:43" x14ac:dyDescent="0.1">
      <c r="M62" s="1" t="s">
        <v>129</v>
      </c>
      <c r="N62" s="3">
        <v>113</v>
      </c>
      <c r="O62" s="3">
        <v>38</v>
      </c>
      <c r="P62" s="3">
        <v>5</v>
      </c>
      <c r="Q62" s="3">
        <v>57</v>
      </c>
      <c r="R62" s="3">
        <v>15</v>
      </c>
      <c r="S62" s="3">
        <f>SUM(V62:Y62)/SUM(N62:Q62)</f>
        <v>2.028169014084507</v>
      </c>
      <c r="T62" s="2">
        <v>4.12</v>
      </c>
      <c r="U62" s="3"/>
      <c r="V62" s="3">
        <f>N62*1</f>
        <v>113</v>
      </c>
      <c r="W62" s="3">
        <f>O62*2</f>
        <v>76</v>
      </c>
      <c r="X62" s="3">
        <f>P62*3</f>
        <v>15</v>
      </c>
      <c r="Y62" s="3">
        <f>Q62*4</f>
        <v>228</v>
      </c>
      <c r="Z62" s="3"/>
      <c r="AA62" s="5">
        <f t="shared" si="10"/>
        <v>0.49561403508771928</v>
      </c>
      <c r="AB62" s="5">
        <f t="shared" si="10"/>
        <v>0.16666666666666666</v>
      </c>
      <c r="AC62" s="5">
        <f t="shared" si="10"/>
        <v>2.1929824561403508E-2</v>
      </c>
      <c r="AD62" s="5">
        <f t="shared" si="10"/>
        <v>0.25</v>
      </c>
      <c r="AE62" s="5">
        <f t="shared" si="10"/>
        <v>6.5789473684210523E-2</v>
      </c>
      <c r="AF62" s="3">
        <f>SUM(N62:R62)</f>
        <v>228</v>
      </c>
      <c r="AG62" s="3"/>
      <c r="AH62" s="3">
        <f t="shared" si="11"/>
        <v>49.6</v>
      </c>
      <c r="AI62" s="3">
        <f t="shared" si="11"/>
        <v>16.7</v>
      </c>
      <c r="AJ62" s="3">
        <f t="shared" si="11"/>
        <v>2.2000000000000002</v>
      </c>
      <c r="AK62" s="3">
        <f t="shared" si="11"/>
        <v>25</v>
      </c>
      <c r="AL62" s="3">
        <f t="shared" si="11"/>
        <v>6.6</v>
      </c>
      <c r="AM62" s="3">
        <f>S62</f>
        <v>2.028169014084507</v>
      </c>
      <c r="AN62" s="3"/>
      <c r="AO62" s="3">
        <f>AH62+ AI62</f>
        <v>66.3</v>
      </c>
      <c r="AP62" s="3">
        <f>AJ62+ AK62</f>
        <v>27.2</v>
      </c>
      <c r="AQ62" s="3">
        <f>AL62</f>
        <v>6.6</v>
      </c>
    </row>
  </sheetData>
  <phoneticPr fontId="2"/>
  <printOptions horizontalCentered="1"/>
  <pageMargins left="0.78740157480314965" right="0.78740157480314965" top="0.78740157480314965" bottom="0.78740157480314965" header="0.39370078740157483" footer="0.39370078740157483"/>
  <pageSetup paperSize="9" scale="81" orientation="portrait" r:id="rId1"/>
  <rowBreaks count="1" manualBreakCount="1">
    <brk id="7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2"/>
  <dimension ref="M6:AQ62"/>
  <sheetViews>
    <sheetView view="pageBreakPreview" zoomScaleNormal="100" zoomScaleSheetLayoutView="100" workbookViewId="0"/>
  </sheetViews>
  <sheetFormatPr defaultColWidth="8.99609375" defaultRowHeight="12" x14ac:dyDescent="0.1"/>
  <cols>
    <col min="1" max="1" width="2.58984375" style="1" customWidth="1"/>
    <col min="2" max="2" width="8.99609375" style="1"/>
    <col min="3" max="3" width="9.1328125" style="1" bestFit="1" customWidth="1"/>
    <col min="4" max="5" width="8.99609375" style="1"/>
    <col min="6" max="6" width="9.1328125" style="1" bestFit="1" customWidth="1"/>
    <col min="7" max="8" width="8.99609375" style="1"/>
    <col min="9" max="9" width="9.1328125" style="1" bestFit="1" customWidth="1"/>
    <col min="10" max="10" width="8.99609375" style="1"/>
    <col min="11" max="11" width="2.58984375" style="1" customWidth="1"/>
    <col min="12" max="12" width="4.49609375" style="1" customWidth="1"/>
    <col min="13" max="13" width="50.58984375" style="1" customWidth="1"/>
    <col min="14" max="18" width="5.58984375" style="1" customWidth="1"/>
    <col min="19" max="19" width="8.58984375" style="1" customWidth="1"/>
    <col min="20" max="20" width="0.1328125" style="1" customWidth="1"/>
    <col min="21" max="26" width="5.58984375" style="1" customWidth="1"/>
    <col min="27" max="31" width="8.58984375" style="1" customWidth="1"/>
    <col min="32" max="33" width="5.58984375" style="1" customWidth="1"/>
    <col min="34" max="39" width="8.58984375" style="1" customWidth="1"/>
    <col min="40" max="40" width="5.58984375" style="1" customWidth="1"/>
    <col min="41" max="43" width="8.58984375" style="1" customWidth="1"/>
    <col min="44" max="16384" width="8.99609375" style="1"/>
  </cols>
  <sheetData>
    <row r="6" spans="13:43" x14ac:dyDescent="0.1">
      <c r="M6" s="3"/>
      <c r="N6" s="6" t="s">
        <v>0</v>
      </c>
      <c r="O6" s="6" t="s">
        <v>1</v>
      </c>
      <c r="P6" s="6" t="s">
        <v>2</v>
      </c>
      <c r="Q6" s="6" t="s">
        <v>3</v>
      </c>
      <c r="R6" s="6" t="s">
        <v>4</v>
      </c>
      <c r="S6" s="3"/>
      <c r="T6" s="2"/>
      <c r="U6" s="3"/>
      <c r="V6" s="3"/>
      <c r="W6" s="3"/>
      <c r="X6" s="3"/>
      <c r="Y6" s="3"/>
      <c r="Z6" s="3"/>
      <c r="AA6" s="6" t="s">
        <v>5</v>
      </c>
      <c r="AB6" s="6" t="s">
        <v>6</v>
      </c>
      <c r="AC6" s="6" t="s">
        <v>7</v>
      </c>
      <c r="AD6" s="6" t="s">
        <v>8</v>
      </c>
      <c r="AE6" s="6" t="s">
        <v>9</v>
      </c>
      <c r="AF6" s="3"/>
      <c r="AG6" s="3"/>
      <c r="AH6" s="6" t="s">
        <v>5</v>
      </c>
      <c r="AI6" s="6" t="s">
        <v>6</v>
      </c>
      <c r="AJ6" s="6" t="s">
        <v>7</v>
      </c>
      <c r="AK6" s="6" t="s">
        <v>8</v>
      </c>
      <c r="AL6" s="6" t="s">
        <v>9</v>
      </c>
      <c r="AM6" s="3"/>
      <c r="AN6" s="3"/>
      <c r="AO6" s="3"/>
      <c r="AP6" s="3"/>
      <c r="AQ6" s="3"/>
    </row>
    <row r="7" spans="13:43" x14ac:dyDescent="0.1">
      <c r="M7" s="1" t="s">
        <v>120</v>
      </c>
      <c r="N7" s="7" t="s">
        <v>11</v>
      </c>
      <c r="O7" s="7" t="s">
        <v>12</v>
      </c>
      <c r="P7" s="7" t="s">
        <v>13</v>
      </c>
      <c r="Q7" s="7" t="s">
        <v>14</v>
      </c>
      <c r="R7" s="7" t="s">
        <v>15</v>
      </c>
      <c r="S7" s="4" t="s">
        <v>16</v>
      </c>
      <c r="T7" s="2"/>
      <c r="U7" s="3"/>
      <c r="V7" s="3"/>
      <c r="W7" s="3"/>
      <c r="X7" s="3"/>
      <c r="Y7" s="3"/>
      <c r="Z7" s="3"/>
      <c r="AA7" s="4" t="s">
        <v>11</v>
      </c>
      <c r="AB7" s="4" t="s">
        <v>12</v>
      </c>
      <c r="AC7" s="4" t="s">
        <v>13</v>
      </c>
      <c r="AD7" s="4" t="s">
        <v>14</v>
      </c>
      <c r="AE7" s="4" t="s">
        <v>15</v>
      </c>
      <c r="AF7" s="3"/>
      <c r="AG7" s="3"/>
      <c r="AH7" s="4" t="s">
        <v>11</v>
      </c>
      <c r="AI7" s="4" t="s">
        <v>12</v>
      </c>
      <c r="AJ7" s="4" t="s">
        <v>13</v>
      </c>
      <c r="AK7" s="4" t="s">
        <v>14</v>
      </c>
      <c r="AL7" s="4" t="s">
        <v>15</v>
      </c>
      <c r="AM7" s="4" t="s">
        <v>16</v>
      </c>
      <c r="AN7" s="3"/>
      <c r="AO7" s="3" t="s">
        <v>17</v>
      </c>
      <c r="AP7" s="3" t="s">
        <v>18</v>
      </c>
      <c r="AQ7" s="3" t="s">
        <v>19</v>
      </c>
    </row>
    <row r="8" spans="13:43" x14ac:dyDescent="0.1">
      <c r="M8" s="1" t="s">
        <v>135</v>
      </c>
      <c r="N8" s="3">
        <v>180</v>
      </c>
      <c r="O8" s="3">
        <v>255</v>
      </c>
      <c r="P8" s="3">
        <v>14</v>
      </c>
      <c r="Q8" s="3">
        <v>0</v>
      </c>
      <c r="R8" s="3">
        <v>13</v>
      </c>
      <c r="S8" s="3">
        <f t="shared" ref="S8:S12" si="0">SUM(V8:Y8)/SUM(N8:Q8)</f>
        <v>1.6302895322939865</v>
      </c>
      <c r="T8" s="2">
        <v>0.89</v>
      </c>
      <c r="U8" s="3"/>
      <c r="V8" s="3">
        <f t="shared" ref="V8:V12" si="1">N8*1</f>
        <v>180</v>
      </c>
      <c r="W8" s="3">
        <f t="shared" ref="W8:W12" si="2">O8*2</f>
        <v>510</v>
      </c>
      <c r="X8" s="3">
        <f t="shared" ref="X8:X12" si="3">P8*3</f>
        <v>42</v>
      </c>
      <c r="Y8" s="3">
        <f t="shared" ref="Y8:Y12" si="4">Q8*4</f>
        <v>0</v>
      </c>
      <c r="Z8" s="3"/>
      <c r="AA8" s="5">
        <f t="shared" ref="AA8:AE12" si="5">N8/$AF8</f>
        <v>0.38961038961038963</v>
      </c>
      <c r="AB8" s="5">
        <f t="shared" si="5"/>
        <v>0.55194805194805197</v>
      </c>
      <c r="AC8" s="5">
        <f t="shared" si="5"/>
        <v>3.0303030303030304E-2</v>
      </c>
      <c r="AD8" s="5">
        <f t="shared" si="5"/>
        <v>0</v>
      </c>
      <c r="AE8" s="5">
        <f t="shared" si="5"/>
        <v>2.813852813852814E-2</v>
      </c>
      <c r="AF8" s="3">
        <f t="shared" ref="AF8:AF12" si="6">SUM(N8:R8)</f>
        <v>462</v>
      </c>
      <c r="AG8" s="3"/>
      <c r="AH8" s="3">
        <f t="shared" ref="AH8:AL12" si="7">ROUND(AA8*100,1)</f>
        <v>39</v>
      </c>
      <c r="AI8" s="3">
        <f t="shared" si="7"/>
        <v>55.2</v>
      </c>
      <c r="AJ8" s="3">
        <f t="shared" si="7"/>
        <v>3</v>
      </c>
      <c r="AK8" s="3">
        <f t="shared" si="7"/>
        <v>0</v>
      </c>
      <c r="AL8" s="3">
        <f t="shared" si="7"/>
        <v>2.8</v>
      </c>
      <c r="AM8" s="3">
        <f>S8</f>
        <v>1.6302895322939865</v>
      </c>
      <c r="AN8" s="3"/>
      <c r="AO8" s="3">
        <f>AH8+ AI8</f>
        <v>94.2</v>
      </c>
      <c r="AP8" s="3">
        <f>AJ8+ AK8</f>
        <v>3</v>
      </c>
      <c r="AQ8" s="3">
        <f>AL8</f>
        <v>2.8</v>
      </c>
    </row>
    <row r="9" spans="13:43" x14ac:dyDescent="0.1">
      <c r="M9" s="1" t="s">
        <v>136</v>
      </c>
      <c r="N9" s="3">
        <v>211</v>
      </c>
      <c r="O9" s="3">
        <v>222</v>
      </c>
      <c r="P9" s="3">
        <v>25</v>
      </c>
      <c r="Q9" s="3">
        <v>1</v>
      </c>
      <c r="R9" s="3">
        <v>3</v>
      </c>
      <c r="S9" s="3">
        <f t="shared" si="0"/>
        <v>1.5991285403050108</v>
      </c>
      <c r="T9" s="2">
        <v>1.698</v>
      </c>
      <c r="U9" s="3"/>
      <c r="V9" s="3">
        <f t="shared" si="1"/>
        <v>211</v>
      </c>
      <c r="W9" s="3">
        <f t="shared" si="2"/>
        <v>444</v>
      </c>
      <c r="X9" s="3">
        <f t="shared" si="3"/>
        <v>75</v>
      </c>
      <c r="Y9" s="3">
        <f t="shared" si="4"/>
        <v>4</v>
      </c>
      <c r="Z9" s="3"/>
      <c r="AA9" s="5">
        <f t="shared" si="5"/>
        <v>0.45670995670995673</v>
      </c>
      <c r="AB9" s="5">
        <f t="shared" si="5"/>
        <v>0.48051948051948051</v>
      </c>
      <c r="AC9" s="5">
        <f t="shared" si="5"/>
        <v>5.4112554112554112E-2</v>
      </c>
      <c r="AD9" s="5">
        <f t="shared" si="5"/>
        <v>2.1645021645021645E-3</v>
      </c>
      <c r="AE9" s="5">
        <f t="shared" si="5"/>
        <v>6.4935064935064939E-3</v>
      </c>
      <c r="AF9" s="3">
        <f t="shared" si="6"/>
        <v>462</v>
      </c>
      <c r="AG9" s="3"/>
      <c r="AH9" s="3">
        <f t="shared" si="7"/>
        <v>45.7</v>
      </c>
      <c r="AI9" s="3">
        <f t="shared" si="7"/>
        <v>48.1</v>
      </c>
      <c r="AJ9" s="3">
        <f t="shared" si="7"/>
        <v>5.4</v>
      </c>
      <c r="AK9" s="3">
        <f t="shared" si="7"/>
        <v>0.2</v>
      </c>
      <c r="AL9" s="3">
        <f t="shared" si="7"/>
        <v>0.6</v>
      </c>
      <c r="AM9" s="3">
        <f>S9</f>
        <v>1.5991285403050108</v>
      </c>
      <c r="AN9" s="3"/>
      <c r="AO9" s="3">
        <f>AH9+ AI9</f>
        <v>93.800000000000011</v>
      </c>
      <c r="AP9" s="3">
        <f>AJ9+ AK9</f>
        <v>5.6000000000000005</v>
      </c>
      <c r="AQ9" s="3">
        <f>AL9</f>
        <v>0.6</v>
      </c>
    </row>
    <row r="10" spans="13:43" x14ac:dyDescent="0.1">
      <c r="M10" s="1" t="s">
        <v>137</v>
      </c>
      <c r="N10" s="3">
        <v>247</v>
      </c>
      <c r="O10" s="3">
        <v>181</v>
      </c>
      <c r="P10" s="3">
        <v>22</v>
      </c>
      <c r="Q10" s="3">
        <v>1</v>
      </c>
      <c r="R10" s="3">
        <v>11</v>
      </c>
      <c r="S10" s="3">
        <f t="shared" si="0"/>
        <v>1.5055432372505544</v>
      </c>
      <c r="T10" s="2">
        <v>2.5049999999999999</v>
      </c>
      <c r="U10" s="3"/>
      <c r="V10" s="3">
        <f t="shared" si="1"/>
        <v>247</v>
      </c>
      <c r="W10" s="3">
        <f t="shared" si="2"/>
        <v>362</v>
      </c>
      <c r="X10" s="3">
        <f t="shared" si="3"/>
        <v>66</v>
      </c>
      <c r="Y10" s="3">
        <f t="shared" si="4"/>
        <v>4</v>
      </c>
      <c r="Z10" s="3"/>
      <c r="AA10" s="5">
        <f t="shared" si="5"/>
        <v>0.53463203463203468</v>
      </c>
      <c r="AB10" s="5">
        <f t="shared" si="5"/>
        <v>0.39177489177489178</v>
      </c>
      <c r="AC10" s="5">
        <f t="shared" si="5"/>
        <v>4.7619047619047616E-2</v>
      </c>
      <c r="AD10" s="5">
        <f t="shared" si="5"/>
        <v>2.1645021645021645E-3</v>
      </c>
      <c r="AE10" s="5">
        <f t="shared" si="5"/>
        <v>2.3809523809523808E-2</v>
      </c>
      <c r="AF10" s="3">
        <f t="shared" si="6"/>
        <v>462</v>
      </c>
      <c r="AG10" s="3"/>
      <c r="AH10" s="3">
        <f t="shared" si="7"/>
        <v>53.5</v>
      </c>
      <c r="AI10" s="3">
        <f t="shared" si="7"/>
        <v>39.200000000000003</v>
      </c>
      <c r="AJ10" s="3">
        <f t="shared" si="7"/>
        <v>4.8</v>
      </c>
      <c r="AK10" s="3">
        <f t="shared" si="7"/>
        <v>0.2</v>
      </c>
      <c r="AL10" s="3">
        <f t="shared" si="7"/>
        <v>2.4</v>
      </c>
      <c r="AM10" s="3">
        <f>S10</f>
        <v>1.5055432372505544</v>
      </c>
      <c r="AN10" s="3"/>
      <c r="AO10" s="3">
        <f>AH10+ AI10</f>
        <v>92.7</v>
      </c>
      <c r="AP10" s="3">
        <f>AJ10+ AK10</f>
        <v>5</v>
      </c>
      <c r="AQ10" s="3">
        <f>AL10</f>
        <v>2.4</v>
      </c>
    </row>
    <row r="11" spans="13:43" x14ac:dyDescent="0.1">
      <c r="M11" s="1" t="s">
        <v>138</v>
      </c>
      <c r="N11" s="3">
        <v>199</v>
      </c>
      <c r="O11" s="3">
        <v>219</v>
      </c>
      <c r="P11" s="3">
        <v>32</v>
      </c>
      <c r="Q11" s="3">
        <v>5</v>
      </c>
      <c r="R11" s="3">
        <v>7</v>
      </c>
      <c r="S11" s="3">
        <f t="shared" si="0"/>
        <v>1.6549450549450548</v>
      </c>
      <c r="T11" s="2">
        <v>3.3130000000000002</v>
      </c>
      <c r="U11" s="3"/>
      <c r="V11" s="3">
        <f t="shared" si="1"/>
        <v>199</v>
      </c>
      <c r="W11" s="3">
        <f t="shared" si="2"/>
        <v>438</v>
      </c>
      <c r="X11" s="3">
        <f t="shared" si="3"/>
        <v>96</v>
      </c>
      <c r="Y11" s="3">
        <f t="shared" si="4"/>
        <v>20</v>
      </c>
      <c r="Z11" s="3"/>
      <c r="AA11" s="5">
        <f t="shared" si="5"/>
        <v>0.43073593073593075</v>
      </c>
      <c r="AB11" s="5">
        <f t="shared" si="5"/>
        <v>0.47402597402597402</v>
      </c>
      <c r="AC11" s="5">
        <f t="shared" si="5"/>
        <v>6.9264069264069264E-2</v>
      </c>
      <c r="AD11" s="5">
        <f t="shared" si="5"/>
        <v>1.0822510822510822E-2</v>
      </c>
      <c r="AE11" s="5">
        <f t="shared" si="5"/>
        <v>1.5151515151515152E-2</v>
      </c>
      <c r="AF11" s="3">
        <f t="shared" si="6"/>
        <v>462</v>
      </c>
      <c r="AG11" s="3"/>
      <c r="AH11" s="3">
        <f t="shared" si="7"/>
        <v>43.1</v>
      </c>
      <c r="AI11" s="3">
        <f t="shared" si="7"/>
        <v>47.4</v>
      </c>
      <c r="AJ11" s="3">
        <f t="shared" si="7"/>
        <v>6.9</v>
      </c>
      <c r="AK11" s="3">
        <f t="shared" si="7"/>
        <v>1.1000000000000001</v>
      </c>
      <c r="AL11" s="3">
        <f t="shared" si="7"/>
        <v>1.5</v>
      </c>
      <c r="AM11" s="3">
        <f>S11</f>
        <v>1.6549450549450548</v>
      </c>
      <c r="AN11" s="3"/>
      <c r="AO11" s="3">
        <f>AH11+ AI11</f>
        <v>90.5</v>
      </c>
      <c r="AP11" s="3">
        <f>AJ11+ AK11</f>
        <v>8</v>
      </c>
      <c r="AQ11" s="3">
        <f>AL11</f>
        <v>1.5</v>
      </c>
    </row>
    <row r="12" spans="13:43" x14ac:dyDescent="0.1">
      <c r="M12" s="1" t="s">
        <v>139</v>
      </c>
      <c r="N12" s="3">
        <v>204</v>
      </c>
      <c r="O12" s="3">
        <v>210</v>
      </c>
      <c r="P12" s="3">
        <v>36</v>
      </c>
      <c r="Q12" s="3">
        <v>5</v>
      </c>
      <c r="R12" s="3">
        <v>7</v>
      </c>
      <c r="S12" s="3">
        <f t="shared" si="0"/>
        <v>1.6527472527472526</v>
      </c>
      <c r="T12" s="2">
        <v>4.12</v>
      </c>
      <c r="U12" s="3"/>
      <c r="V12" s="3">
        <f t="shared" si="1"/>
        <v>204</v>
      </c>
      <c r="W12" s="3">
        <f t="shared" si="2"/>
        <v>420</v>
      </c>
      <c r="X12" s="3">
        <f t="shared" si="3"/>
        <v>108</v>
      </c>
      <c r="Y12" s="3">
        <f t="shared" si="4"/>
        <v>20</v>
      </c>
      <c r="Z12" s="3"/>
      <c r="AA12" s="5">
        <f t="shared" si="5"/>
        <v>0.44155844155844154</v>
      </c>
      <c r="AB12" s="5">
        <f t="shared" si="5"/>
        <v>0.45454545454545453</v>
      </c>
      <c r="AC12" s="5">
        <f t="shared" si="5"/>
        <v>7.792207792207792E-2</v>
      </c>
      <c r="AD12" s="5">
        <f t="shared" si="5"/>
        <v>1.0822510822510822E-2</v>
      </c>
      <c r="AE12" s="5">
        <f t="shared" si="5"/>
        <v>1.5151515151515152E-2</v>
      </c>
      <c r="AF12" s="3">
        <f t="shared" si="6"/>
        <v>462</v>
      </c>
      <c r="AG12" s="3"/>
      <c r="AH12" s="3">
        <f t="shared" si="7"/>
        <v>44.2</v>
      </c>
      <c r="AI12" s="3">
        <f t="shared" si="7"/>
        <v>45.5</v>
      </c>
      <c r="AJ12" s="3">
        <f t="shared" si="7"/>
        <v>7.8</v>
      </c>
      <c r="AK12" s="3">
        <f t="shared" si="7"/>
        <v>1.1000000000000001</v>
      </c>
      <c r="AL12" s="3">
        <f t="shared" si="7"/>
        <v>1.5</v>
      </c>
      <c r="AM12" s="3">
        <f>S12</f>
        <v>1.6527472527472526</v>
      </c>
      <c r="AN12" s="3"/>
      <c r="AO12" s="3">
        <f>AH12+ AI12</f>
        <v>89.7</v>
      </c>
      <c r="AP12" s="3">
        <f>AJ12+ AK12</f>
        <v>8.9</v>
      </c>
      <c r="AQ12" s="3">
        <f>AL12</f>
        <v>1.5</v>
      </c>
    </row>
    <row r="31" spans="13:43" x14ac:dyDescent="0.1">
      <c r="M31" s="3"/>
      <c r="N31" s="6" t="s">
        <v>0</v>
      </c>
      <c r="O31" s="6" t="s">
        <v>1</v>
      </c>
      <c r="P31" s="6" t="s">
        <v>2</v>
      </c>
      <c r="Q31" s="6" t="s">
        <v>3</v>
      </c>
      <c r="R31" s="6" t="s">
        <v>4</v>
      </c>
      <c r="S31" s="3"/>
      <c r="T31" s="2"/>
      <c r="U31" s="3"/>
      <c r="V31" s="3"/>
      <c r="W31" s="3"/>
      <c r="X31" s="3"/>
      <c r="Y31" s="3"/>
      <c r="Z31" s="3"/>
      <c r="AA31" s="6" t="s">
        <v>5</v>
      </c>
      <c r="AB31" s="6" t="s">
        <v>6</v>
      </c>
      <c r="AC31" s="6" t="s">
        <v>7</v>
      </c>
      <c r="AD31" s="6" t="s">
        <v>8</v>
      </c>
      <c r="AE31" s="6" t="s">
        <v>9</v>
      </c>
      <c r="AF31" s="3"/>
      <c r="AG31" s="3"/>
      <c r="AH31" s="6" t="s">
        <v>5</v>
      </c>
      <c r="AI31" s="6" t="s">
        <v>6</v>
      </c>
      <c r="AJ31" s="6" t="s">
        <v>7</v>
      </c>
      <c r="AK31" s="6" t="s">
        <v>8</v>
      </c>
      <c r="AL31" s="6" t="s">
        <v>9</v>
      </c>
      <c r="AM31" s="3"/>
      <c r="AN31" s="3"/>
      <c r="AO31" s="3"/>
      <c r="AP31" s="3"/>
      <c r="AQ31" s="3"/>
    </row>
    <row r="32" spans="13:43" x14ac:dyDescent="0.1">
      <c r="M32" s="1" t="s">
        <v>126</v>
      </c>
      <c r="N32" s="7" t="s">
        <v>11</v>
      </c>
      <c r="O32" s="7" t="s">
        <v>12</v>
      </c>
      <c r="P32" s="7" t="s">
        <v>13</v>
      </c>
      <c r="Q32" s="7" t="s">
        <v>14</v>
      </c>
      <c r="R32" s="7" t="s">
        <v>15</v>
      </c>
      <c r="S32" s="4" t="s">
        <v>16</v>
      </c>
      <c r="T32" s="2"/>
      <c r="U32" s="3"/>
      <c r="V32" s="3"/>
      <c r="W32" s="3"/>
      <c r="X32" s="3"/>
      <c r="Y32" s="3"/>
      <c r="Z32" s="3"/>
      <c r="AA32" s="4" t="s">
        <v>11</v>
      </c>
      <c r="AB32" s="4" t="s">
        <v>12</v>
      </c>
      <c r="AC32" s="4" t="s">
        <v>13</v>
      </c>
      <c r="AD32" s="4" t="s">
        <v>14</v>
      </c>
      <c r="AE32" s="4" t="s">
        <v>15</v>
      </c>
      <c r="AF32" s="3"/>
      <c r="AG32" s="3"/>
      <c r="AH32" s="4" t="s">
        <v>11</v>
      </c>
      <c r="AI32" s="4" t="s">
        <v>12</v>
      </c>
      <c r="AJ32" s="4" t="s">
        <v>13</v>
      </c>
      <c r="AK32" s="4" t="s">
        <v>14</v>
      </c>
      <c r="AL32" s="4" t="s">
        <v>15</v>
      </c>
      <c r="AM32" s="4" t="s">
        <v>16</v>
      </c>
      <c r="AN32" s="3"/>
      <c r="AO32" s="3" t="s">
        <v>17</v>
      </c>
      <c r="AP32" s="3" t="s">
        <v>18</v>
      </c>
      <c r="AQ32" s="3" t="s">
        <v>19</v>
      </c>
    </row>
    <row r="33" spans="13:43" x14ac:dyDescent="0.1">
      <c r="M33" s="1" t="s">
        <v>140</v>
      </c>
      <c r="N33" s="3">
        <v>107</v>
      </c>
      <c r="O33" s="3">
        <v>169</v>
      </c>
      <c r="P33" s="3">
        <v>135</v>
      </c>
      <c r="Q33" s="3">
        <v>44</v>
      </c>
      <c r="R33" s="3">
        <v>7</v>
      </c>
      <c r="S33" s="3">
        <f>SUM(V33:Y33)/SUM(N33:Q33)</f>
        <v>2.2549450549450549</v>
      </c>
      <c r="T33" s="2">
        <v>0.89</v>
      </c>
      <c r="U33" s="3"/>
      <c r="V33" s="3">
        <f>N33*1</f>
        <v>107</v>
      </c>
      <c r="W33" s="3">
        <f>O33*2</f>
        <v>338</v>
      </c>
      <c r="X33" s="3">
        <f>P33*3</f>
        <v>405</v>
      </c>
      <c r="Y33" s="3">
        <f>Q33*4</f>
        <v>176</v>
      </c>
      <c r="Z33" s="3"/>
      <c r="AA33" s="5">
        <f t="shared" ref="AA33:AE37" si="8">N33/$AF33</f>
        <v>0.23160173160173161</v>
      </c>
      <c r="AB33" s="5">
        <f t="shared" si="8"/>
        <v>0.36580086580086579</v>
      </c>
      <c r="AC33" s="5">
        <f t="shared" si="8"/>
        <v>0.29220779220779219</v>
      </c>
      <c r="AD33" s="5">
        <f t="shared" si="8"/>
        <v>9.5238095238095233E-2</v>
      </c>
      <c r="AE33" s="5">
        <f t="shared" si="8"/>
        <v>1.5151515151515152E-2</v>
      </c>
      <c r="AF33" s="3">
        <f>SUM(N33:R33)</f>
        <v>462</v>
      </c>
      <c r="AG33" s="3"/>
      <c r="AH33" s="3">
        <f t="shared" ref="AH33:AL37" si="9">ROUND(AA33*100,1)</f>
        <v>23.2</v>
      </c>
      <c r="AI33" s="3">
        <f t="shared" si="9"/>
        <v>36.6</v>
      </c>
      <c r="AJ33" s="3">
        <f t="shared" si="9"/>
        <v>29.2</v>
      </c>
      <c r="AK33" s="3">
        <f t="shared" si="9"/>
        <v>9.5</v>
      </c>
      <c r="AL33" s="3">
        <f t="shared" si="9"/>
        <v>1.5</v>
      </c>
      <c r="AM33" s="3">
        <f>S33</f>
        <v>2.2549450549450549</v>
      </c>
      <c r="AN33" s="3"/>
      <c r="AO33" s="3">
        <f>AH33+ AI33</f>
        <v>59.8</v>
      </c>
      <c r="AP33" s="3">
        <f>AJ33+ AK33</f>
        <v>38.700000000000003</v>
      </c>
      <c r="AQ33" s="3">
        <f>AL33</f>
        <v>1.5</v>
      </c>
    </row>
    <row r="34" spans="13:43" x14ac:dyDescent="0.1">
      <c r="M34" s="1" t="s">
        <v>141</v>
      </c>
      <c r="N34" s="3">
        <v>82</v>
      </c>
      <c r="O34" s="3">
        <v>195</v>
      </c>
      <c r="P34" s="3">
        <v>126</v>
      </c>
      <c r="Q34" s="3">
        <v>35</v>
      </c>
      <c r="R34" s="3">
        <v>24</v>
      </c>
      <c r="S34" s="3">
        <f>SUM(V34:Y34)/SUM(N34:Q34)</f>
        <v>2.2602739726027399</v>
      </c>
      <c r="T34" s="2">
        <v>1.698</v>
      </c>
      <c r="U34" s="3"/>
      <c r="V34" s="3">
        <f>N34*1</f>
        <v>82</v>
      </c>
      <c r="W34" s="3">
        <f>O34*2</f>
        <v>390</v>
      </c>
      <c r="X34" s="3">
        <f>P34*3</f>
        <v>378</v>
      </c>
      <c r="Y34" s="3">
        <f>Q34*4</f>
        <v>140</v>
      </c>
      <c r="Z34" s="3"/>
      <c r="AA34" s="5">
        <f t="shared" si="8"/>
        <v>0.1774891774891775</v>
      </c>
      <c r="AB34" s="5">
        <f t="shared" si="8"/>
        <v>0.42207792207792205</v>
      </c>
      <c r="AC34" s="5">
        <f t="shared" si="8"/>
        <v>0.27272727272727271</v>
      </c>
      <c r="AD34" s="5">
        <f t="shared" si="8"/>
        <v>7.575757575757576E-2</v>
      </c>
      <c r="AE34" s="5">
        <f t="shared" si="8"/>
        <v>5.1948051948051951E-2</v>
      </c>
      <c r="AF34" s="3">
        <f>SUM(N34:R34)</f>
        <v>462</v>
      </c>
      <c r="AG34" s="3"/>
      <c r="AH34" s="3">
        <f t="shared" si="9"/>
        <v>17.7</v>
      </c>
      <c r="AI34" s="3">
        <f t="shared" si="9"/>
        <v>42.2</v>
      </c>
      <c r="AJ34" s="3">
        <f t="shared" si="9"/>
        <v>27.3</v>
      </c>
      <c r="AK34" s="3">
        <f t="shared" si="9"/>
        <v>7.6</v>
      </c>
      <c r="AL34" s="3">
        <f t="shared" si="9"/>
        <v>5.2</v>
      </c>
      <c r="AM34" s="3">
        <f>S34</f>
        <v>2.2602739726027399</v>
      </c>
      <c r="AN34" s="3"/>
      <c r="AO34" s="3">
        <f>AH34+ AI34</f>
        <v>59.900000000000006</v>
      </c>
      <c r="AP34" s="3">
        <f>AJ34+ AK34</f>
        <v>34.9</v>
      </c>
      <c r="AQ34" s="3">
        <f>AL34</f>
        <v>5.2</v>
      </c>
    </row>
    <row r="35" spans="13:43" x14ac:dyDescent="0.1">
      <c r="M35" s="1" t="s">
        <v>142</v>
      </c>
      <c r="N35" s="3">
        <v>86</v>
      </c>
      <c r="O35" s="3">
        <v>202</v>
      </c>
      <c r="P35" s="3">
        <v>126</v>
      </c>
      <c r="Q35" s="3">
        <v>31</v>
      </c>
      <c r="R35" s="3">
        <v>17</v>
      </c>
      <c r="S35" s="3">
        <f>SUM(V35:Y35)/SUM(N35:Q35)</f>
        <v>2.2292134831460673</v>
      </c>
      <c r="T35" s="2">
        <v>2.5049999999999999</v>
      </c>
      <c r="U35" s="3"/>
      <c r="V35" s="3">
        <f>N35*1</f>
        <v>86</v>
      </c>
      <c r="W35" s="3">
        <f>O35*2</f>
        <v>404</v>
      </c>
      <c r="X35" s="3">
        <f>P35*3</f>
        <v>378</v>
      </c>
      <c r="Y35" s="3">
        <f>Q35*4</f>
        <v>124</v>
      </c>
      <c r="Z35" s="3"/>
      <c r="AA35" s="5">
        <f t="shared" si="8"/>
        <v>0.18614718614718614</v>
      </c>
      <c r="AB35" s="5">
        <f t="shared" si="8"/>
        <v>0.43722943722943725</v>
      </c>
      <c r="AC35" s="5">
        <f t="shared" si="8"/>
        <v>0.27272727272727271</v>
      </c>
      <c r="AD35" s="5">
        <f t="shared" si="8"/>
        <v>6.7099567099567103E-2</v>
      </c>
      <c r="AE35" s="5">
        <f t="shared" si="8"/>
        <v>3.67965367965368E-2</v>
      </c>
      <c r="AF35" s="3">
        <f>SUM(N35:R35)</f>
        <v>462</v>
      </c>
      <c r="AG35" s="3"/>
      <c r="AH35" s="3">
        <f t="shared" si="9"/>
        <v>18.600000000000001</v>
      </c>
      <c r="AI35" s="3">
        <f t="shared" si="9"/>
        <v>43.7</v>
      </c>
      <c r="AJ35" s="3">
        <f t="shared" si="9"/>
        <v>27.3</v>
      </c>
      <c r="AK35" s="3">
        <f t="shared" si="9"/>
        <v>6.7</v>
      </c>
      <c r="AL35" s="3">
        <f t="shared" si="9"/>
        <v>3.7</v>
      </c>
      <c r="AM35" s="3">
        <f>S35</f>
        <v>2.2292134831460673</v>
      </c>
      <c r="AN35" s="3"/>
      <c r="AO35" s="3">
        <f>AH35+ AI35</f>
        <v>62.300000000000004</v>
      </c>
      <c r="AP35" s="3">
        <f>AJ35+ AK35</f>
        <v>34</v>
      </c>
      <c r="AQ35" s="3">
        <f>AL35</f>
        <v>3.7</v>
      </c>
    </row>
    <row r="36" spans="13:43" x14ac:dyDescent="0.1">
      <c r="M36" s="1" t="s">
        <v>143</v>
      </c>
      <c r="N36" s="3">
        <v>84</v>
      </c>
      <c r="O36" s="3">
        <v>167</v>
      </c>
      <c r="P36" s="3">
        <v>105</v>
      </c>
      <c r="Q36" s="3">
        <v>26</v>
      </c>
      <c r="R36" s="3">
        <v>80</v>
      </c>
      <c r="S36" s="3">
        <f>SUM(V36:Y36)/SUM(N36:Q36)</f>
        <v>2.1910994764397906</v>
      </c>
      <c r="T36" s="2">
        <v>3.3130000000000002</v>
      </c>
      <c r="U36" s="3"/>
      <c r="V36" s="3">
        <f>N36*1</f>
        <v>84</v>
      </c>
      <c r="W36" s="3">
        <f>O36*2</f>
        <v>334</v>
      </c>
      <c r="X36" s="3">
        <f>P36*3</f>
        <v>315</v>
      </c>
      <c r="Y36" s="3">
        <f>Q36*4</f>
        <v>104</v>
      </c>
      <c r="Z36" s="3"/>
      <c r="AA36" s="5">
        <f t="shared" si="8"/>
        <v>0.18181818181818182</v>
      </c>
      <c r="AB36" s="5">
        <f t="shared" si="8"/>
        <v>0.36147186147186144</v>
      </c>
      <c r="AC36" s="5">
        <f t="shared" si="8"/>
        <v>0.22727272727272727</v>
      </c>
      <c r="AD36" s="5">
        <f t="shared" si="8"/>
        <v>5.627705627705628E-2</v>
      </c>
      <c r="AE36" s="5">
        <f t="shared" si="8"/>
        <v>0.17316017316017315</v>
      </c>
      <c r="AF36" s="3">
        <f>SUM(N36:R36)</f>
        <v>462</v>
      </c>
      <c r="AG36" s="3"/>
      <c r="AH36" s="3">
        <f t="shared" si="9"/>
        <v>18.2</v>
      </c>
      <c r="AI36" s="3">
        <f t="shared" si="9"/>
        <v>36.1</v>
      </c>
      <c r="AJ36" s="3">
        <f t="shared" si="9"/>
        <v>22.7</v>
      </c>
      <c r="AK36" s="3">
        <f t="shared" si="9"/>
        <v>5.6</v>
      </c>
      <c r="AL36" s="3">
        <f t="shared" si="9"/>
        <v>17.3</v>
      </c>
      <c r="AM36" s="3">
        <f>S36</f>
        <v>2.1910994764397906</v>
      </c>
      <c r="AN36" s="3"/>
      <c r="AO36" s="3">
        <f>AH36+ AI36</f>
        <v>54.3</v>
      </c>
      <c r="AP36" s="3">
        <f>AJ36+ AK36</f>
        <v>28.299999999999997</v>
      </c>
      <c r="AQ36" s="3">
        <f>AL36</f>
        <v>17.3</v>
      </c>
    </row>
    <row r="37" spans="13:43" x14ac:dyDescent="0.1">
      <c r="M37" s="1" t="s">
        <v>144</v>
      </c>
      <c r="N37" s="3">
        <v>113</v>
      </c>
      <c r="O37" s="3">
        <v>193</v>
      </c>
      <c r="P37" s="3">
        <v>73</v>
      </c>
      <c r="Q37" s="3">
        <v>42</v>
      </c>
      <c r="R37" s="3">
        <v>41</v>
      </c>
      <c r="S37" s="3">
        <f>SUM(V37:Y37)/SUM(N37:Q37)</f>
        <v>2.1045130641330165</v>
      </c>
      <c r="T37" s="2">
        <v>4.12</v>
      </c>
      <c r="U37" s="3"/>
      <c r="V37" s="3">
        <f>N37*1</f>
        <v>113</v>
      </c>
      <c r="W37" s="3">
        <f>O37*2</f>
        <v>386</v>
      </c>
      <c r="X37" s="3">
        <f>P37*3</f>
        <v>219</v>
      </c>
      <c r="Y37" s="3">
        <f>Q37*4</f>
        <v>168</v>
      </c>
      <c r="Z37" s="3"/>
      <c r="AA37" s="5">
        <f t="shared" si="8"/>
        <v>0.24458874458874458</v>
      </c>
      <c r="AB37" s="5">
        <f t="shared" si="8"/>
        <v>0.41774891774891776</v>
      </c>
      <c r="AC37" s="5">
        <f t="shared" si="8"/>
        <v>0.15800865800865802</v>
      </c>
      <c r="AD37" s="5">
        <f t="shared" si="8"/>
        <v>9.0909090909090912E-2</v>
      </c>
      <c r="AE37" s="5">
        <f t="shared" si="8"/>
        <v>8.8744588744588751E-2</v>
      </c>
      <c r="AF37" s="3">
        <f>SUM(N37:R37)</f>
        <v>462</v>
      </c>
      <c r="AG37" s="3"/>
      <c r="AH37" s="3">
        <f t="shared" si="9"/>
        <v>24.5</v>
      </c>
      <c r="AI37" s="3">
        <f t="shared" si="9"/>
        <v>41.8</v>
      </c>
      <c r="AJ37" s="3">
        <f t="shared" si="9"/>
        <v>15.8</v>
      </c>
      <c r="AK37" s="3">
        <f t="shared" si="9"/>
        <v>9.1</v>
      </c>
      <c r="AL37" s="3">
        <f t="shared" si="9"/>
        <v>8.9</v>
      </c>
      <c r="AM37" s="3">
        <f>S37</f>
        <v>2.1045130641330165</v>
      </c>
      <c r="AN37" s="3"/>
      <c r="AO37" s="3">
        <f>AH37+ AI37</f>
        <v>66.3</v>
      </c>
      <c r="AP37" s="3">
        <f>AJ37+ AK37</f>
        <v>24.9</v>
      </c>
      <c r="AQ37" s="3">
        <f>AL37</f>
        <v>8.9</v>
      </c>
    </row>
    <row r="56" spans="13:43" x14ac:dyDescent="0.1">
      <c r="M56" s="3"/>
      <c r="N56" s="6" t="s">
        <v>0</v>
      </c>
      <c r="O56" s="6" t="s">
        <v>1</v>
      </c>
      <c r="P56" s="6" t="s">
        <v>2</v>
      </c>
      <c r="Q56" s="6" t="s">
        <v>3</v>
      </c>
      <c r="R56" s="6" t="s">
        <v>4</v>
      </c>
      <c r="S56" s="3"/>
      <c r="T56" s="2"/>
      <c r="U56" s="3"/>
      <c r="V56" s="3"/>
      <c r="W56" s="3"/>
      <c r="X56" s="3"/>
      <c r="Y56" s="3"/>
      <c r="Z56" s="3"/>
      <c r="AA56" s="6" t="s">
        <v>5</v>
      </c>
      <c r="AB56" s="6" t="s">
        <v>6</v>
      </c>
      <c r="AC56" s="6" t="s">
        <v>7</v>
      </c>
      <c r="AD56" s="6" t="s">
        <v>8</v>
      </c>
      <c r="AE56" s="6" t="s">
        <v>9</v>
      </c>
      <c r="AF56" s="3"/>
      <c r="AG56" s="3"/>
      <c r="AH56" s="6" t="s">
        <v>5</v>
      </c>
      <c r="AI56" s="6" t="s">
        <v>6</v>
      </c>
      <c r="AJ56" s="6" t="s">
        <v>7</v>
      </c>
      <c r="AK56" s="6" t="s">
        <v>8</v>
      </c>
      <c r="AL56" s="6" t="s">
        <v>9</v>
      </c>
      <c r="AM56" s="3"/>
      <c r="AN56" s="3"/>
      <c r="AO56" s="3"/>
      <c r="AP56" s="3"/>
      <c r="AQ56" s="3"/>
    </row>
    <row r="57" spans="13:43" x14ac:dyDescent="0.1">
      <c r="M57" s="1" t="s">
        <v>132</v>
      </c>
      <c r="N57" s="7" t="s">
        <v>11</v>
      </c>
      <c r="O57" s="7" t="s">
        <v>12</v>
      </c>
      <c r="P57" s="7" t="s">
        <v>13</v>
      </c>
      <c r="Q57" s="7" t="s">
        <v>14</v>
      </c>
      <c r="R57" s="7" t="s">
        <v>15</v>
      </c>
      <c r="S57" s="4" t="s">
        <v>16</v>
      </c>
      <c r="T57" s="2"/>
      <c r="U57" s="3"/>
      <c r="V57" s="3"/>
      <c r="W57" s="3"/>
      <c r="X57" s="3"/>
      <c r="Y57" s="3"/>
      <c r="Z57" s="3"/>
      <c r="AA57" s="4" t="s">
        <v>11</v>
      </c>
      <c r="AB57" s="4" t="s">
        <v>12</v>
      </c>
      <c r="AC57" s="4" t="s">
        <v>13</v>
      </c>
      <c r="AD57" s="4" t="s">
        <v>14</v>
      </c>
      <c r="AE57" s="4" t="s">
        <v>15</v>
      </c>
      <c r="AF57" s="3"/>
      <c r="AG57" s="3"/>
      <c r="AH57" s="4" t="s">
        <v>11</v>
      </c>
      <c r="AI57" s="4" t="s">
        <v>12</v>
      </c>
      <c r="AJ57" s="4" t="s">
        <v>13</v>
      </c>
      <c r="AK57" s="4" t="s">
        <v>14</v>
      </c>
      <c r="AL57" s="4" t="s">
        <v>15</v>
      </c>
      <c r="AM57" s="4" t="s">
        <v>16</v>
      </c>
      <c r="AN57" s="3"/>
      <c r="AO57" s="3" t="s">
        <v>17</v>
      </c>
      <c r="AP57" s="3" t="s">
        <v>18</v>
      </c>
      <c r="AQ57" s="3" t="s">
        <v>19</v>
      </c>
    </row>
    <row r="58" spans="13:43" x14ac:dyDescent="0.1">
      <c r="M58" s="1" t="s">
        <v>145</v>
      </c>
      <c r="N58" s="3">
        <v>101</v>
      </c>
      <c r="O58" s="3">
        <v>204</v>
      </c>
      <c r="P58" s="3">
        <v>43</v>
      </c>
      <c r="Q58" s="3">
        <v>9</v>
      </c>
      <c r="R58" s="3">
        <v>105</v>
      </c>
      <c r="S58" s="3">
        <f>SUM(V58:Y58)/SUM(N58:Q58)</f>
        <v>1.8879551820728291</v>
      </c>
      <c r="T58" s="2">
        <v>0.89</v>
      </c>
      <c r="U58" s="3"/>
      <c r="V58" s="3">
        <f>N58*1</f>
        <v>101</v>
      </c>
      <c r="W58" s="3">
        <f>O58*2</f>
        <v>408</v>
      </c>
      <c r="X58" s="3">
        <f>P58*3</f>
        <v>129</v>
      </c>
      <c r="Y58" s="3">
        <f>Q58*4</f>
        <v>36</v>
      </c>
      <c r="Z58" s="3"/>
      <c r="AA58" s="5">
        <f t="shared" ref="AA58:AE62" si="10">N58/$AF58</f>
        <v>0.21861471861471862</v>
      </c>
      <c r="AB58" s="5">
        <f t="shared" si="10"/>
        <v>0.44155844155844154</v>
      </c>
      <c r="AC58" s="5">
        <f t="shared" si="10"/>
        <v>9.3073593073593072E-2</v>
      </c>
      <c r="AD58" s="5">
        <f t="shared" si="10"/>
        <v>1.948051948051948E-2</v>
      </c>
      <c r="AE58" s="5">
        <f t="shared" si="10"/>
        <v>0.22727272727272727</v>
      </c>
      <c r="AF58" s="3">
        <f>SUM(N58:R58)</f>
        <v>462</v>
      </c>
      <c r="AG58" s="3"/>
      <c r="AH58" s="3">
        <f t="shared" ref="AH58:AL62" si="11">ROUND(AA58*100,1)</f>
        <v>21.9</v>
      </c>
      <c r="AI58" s="3">
        <f t="shared" si="11"/>
        <v>44.2</v>
      </c>
      <c r="AJ58" s="3">
        <f t="shared" si="11"/>
        <v>9.3000000000000007</v>
      </c>
      <c r="AK58" s="3">
        <f t="shared" si="11"/>
        <v>1.9</v>
      </c>
      <c r="AL58" s="3">
        <f t="shared" si="11"/>
        <v>22.7</v>
      </c>
      <c r="AM58" s="3">
        <f>S58</f>
        <v>1.8879551820728291</v>
      </c>
      <c r="AN58" s="3"/>
      <c r="AO58" s="3">
        <f>AH58+ AI58</f>
        <v>66.099999999999994</v>
      </c>
      <c r="AP58" s="3">
        <f>AJ58+ AK58</f>
        <v>11.200000000000001</v>
      </c>
      <c r="AQ58" s="3">
        <f>AL58</f>
        <v>22.7</v>
      </c>
    </row>
    <row r="59" spans="13:43" x14ac:dyDescent="0.1">
      <c r="M59" s="1" t="s">
        <v>146</v>
      </c>
      <c r="N59" s="3">
        <v>85</v>
      </c>
      <c r="O59" s="3">
        <v>167</v>
      </c>
      <c r="P59" s="3">
        <v>91</v>
      </c>
      <c r="Q59" s="3">
        <v>20</v>
      </c>
      <c r="R59" s="3">
        <v>99</v>
      </c>
      <c r="S59" s="3">
        <f>SUM(V59:Y59)/SUM(N59:Q59)</f>
        <v>2.1267217630853996</v>
      </c>
      <c r="T59" s="2">
        <v>1.698</v>
      </c>
      <c r="U59" s="3"/>
      <c r="V59" s="3">
        <f>N59*1</f>
        <v>85</v>
      </c>
      <c r="W59" s="3">
        <f>O59*2</f>
        <v>334</v>
      </c>
      <c r="X59" s="3">
        <f>P59*3</f>
        <v>273</v>
      </c>
      <c r="Y59" s="3">
        <f>Q59*4</f>
        <v>80</v>
      </c>
      <c r="Z59" s="3"/>
      <c r="AA59" s="5">
        <f t="shared" si="10"/>
        <v>0.18398268398268397</v>
      </c>
      <c r="AB59" s="5">
        <f t="shared" si="10"/>
        <v>0.36147186147186144</v>
      </c>
      <c r="AC59" s="5">
        <f t="shared" si="10"/>
        <v>0.19696969696969696</v>
      </c>
      <c r="AD59" s="5">
        <f t="shared" si="10"/>
        <v>4.3290043290043288E-2</v>
      </c>
      <c r="AE59" s="5">
        <f t="shared" si="10"/>
        <v>0.21428571428571427</v>
      </c>
      <c r="AF59" s="3">
        <f>SUM(N59:R59)</f>
        <v>462</v>
      </c>
      <c r="AG59" s="3"/>
      <c r="AH59" s="3">
        <f t="shared" si="11"/>
        <v>18.399999999999999</v>
      </c>
      <c r="AI59" s="3">
        <f t="shared" si="11"/>
        <v>36.1</v>
      </c>
      <c r="AJ59" s="3">
        <f t="shared" si="11"/>
        <v>19.7</v>
      </c>
      <c r="AK59" s="3">
        <f t="shared" si="11"/>
        <v>4.3</v>
      </c>
      <c r="AL59" s="3">
        <f t="shared" si="11"/>
        <v>21.4</v>
      </c>
      <c r="AM59" s="3">
        <f>S59</f>
        <v>2.1267217630853996</v>
      </c>
      <c r="AN59" s="3"/>
      <c r="AO59" s="3">
        <f>AH59+ AI59</f>
        <v>54.5</v>
      </c>
      <c r="AP59" s="3">
        <f>AJ59+ AK59</f>
        <v>24</v>
      </c>
      <c r="AQ59" s="3">
        <f>AL59</f>
        <v>21.4</v>
      </c>
    </row>
    <row r="60" spans="13:43" x14ac:dyDescent="0.1">
      <c r="M60" s="1" t="s">
        <v>147</v>
      </c>
      <c r="N60" s="3">
        <v>92</v>
      </c>
      <c r="O60" s="3">
        <v>184</v>
      </c>
      <c r="P60" s="3">
        <v>77</v>
      </c>
      <c r="Q60" s="3">
        <v>16</v>
      </c>
      <c r="R60" s="3">
        <v>93</v>
      </c>
      <c r="S60" s="3">
        <f>SUM(V60:Y60)/SUM(N60:Q60)</f>
        <v>2.0460704607046072</v>
      </c>
      <c r="T60" s="2">
        <v>2.5049999999999999</v>
      </c>
      <c r="U60" s="3"/>
      <c r="V60" s="3">
        <f>N60*1</f>
        <v>92</v>
      </c>
      <c r="W60" s="3">
        <f>O60*2</f>
        <v>368</v>
      </c>
      <c r="X60" s="3">
        <f>P60*3</f>
        <v>231</v>
      </c>
      <c r="Y60" s="3">
        <f>Q60*4</f>
        <v>64</v>
      </c>
      <c r="Z60" s="3"/>
      <c r="AA60" s="5">
        <f t="shared" si="10"/>
        <v>0.19913419913419914</v>
      </c>
      <c r="AB60" s="5">
        <f t="shared" si="10"/>
        <v>0.39826839826839827</v>
      </c>
      <c r="AC60" s="5">
        <f t="shared" si="10"/>
        <v>0.16666666666666666</v>
      </c>
      <c r="AD60" s="5">
        <f t="shared" si="10"/>
        <v>3.4632034632034632E-2</v>
      </c>
      <c r="AE60" s="5">
        <f t="shared" si="10"/>
        <v>0.20129870129870131</v>
      </c>
      <c r="AF60" s="3">
        <f>SUM(N60:R60)</f>
        <v>462</v>
      </c>
      <c r="AG60" s="3"/>
      <c r="AH60" s="3">
        <f t="shared" si="11"/>
        <v>19.899999999999999</v>
      </c>
      <c r="AI60" s="3">
        <f t="shared" si="11"/>
        <v>39.799999999999997</v>
      </c>
      <c r="AJ60" s="3">
        <f t="shared" si="11"/>
        <v>16.7</v>
      </c>
      <c r="AK60" s="3">
        <f t="shared" si="11"/>
        <v>3.5</v>
      </c>
      <c r="AL60" s="3">
        <f t="shared" si="11"/>
        <v>20.100000000000001</v>
      </c>
      <c r="AM60" s="3">
        <f>S60</f>
        <v>2.0460704607046072</v>
      </c>
      <c r="AN60" s="3"/>
      <c r="AO60" s="3">
        <f>AH60+ AI60</f>
        <v>59.699999999999996</v>
      </c>
      <c r="AP60" s="3">
        <f>AJ60+ AK60</f>
        <v>20.2</v>
      </c>
      <c r="AQ60" s="3">
        <f>AL60</f>
        <v>20.100000000000001</v>
      </c>
    </row>
    <row r="61" spans="13:43" x14ac:dyDescent="0.1">
      <c r="M61" s="1" t="s">
        <v>148</v>
      </c>
      <c r="N61" s="3">
        <v>95</v>
      </c>
      <c r="O61" s="3">
        <v>205</v>
      </c>
      <c r="P61" s="3">
        <v>64</v>
      </c>
      <c r="Q61" s="3">
        <v>9</v>
      </c>
      <c r="R61" s="3">
        <v>89</v>
      </c>
      <c r="S61" s="3">
        <f>SUM(V61:Y61)/SUM(N61:Q61)</f>
        <v>1.9651474530831099</v>
      </c>
      <c r="T61" s="2">
        <v>3.3130000000000002</v>
      </c>
      <c r="U61" s="3"/>
      <c r="V61" s="3">
        <f>N61*1</f>
        <v>95</v>
      </c>
      <c r="W61" s="3">
        <f>O61*2</f>
        <v>410</v>
      </c>
      <c r="X61" s="3">
        <f>P61*3</f>
        <v>192</v>
      </c>
      <c r="Y61" s="3">
        <f>Q61*4</f>
        <v>36</v>
      </c>
      <c r="Z61" s="3"/>
      <c r="AA61" s="5">
        <f t="shared" si="10"/>
        <v>0.20562770562770563</v>
      </c>
      <c r="AB61" s="5">
        <f t="shared" si="10"/>
        <v>0.44372294372294374</v>
      </c>
      <c r="AC61" s="5">
        <f t="shared" si="10"/>
        <v>0.13852813852813853</v>
      </c>
      <c r="AD61" s="5">
        <f t="shared" si="10"/>
        <v>1.948051948051948E-2</v>
      </c>
      <c r="AE61" s="5">
        <f t="shared" si="10"/>
        <v>0.19264069264069264</v>
      </c>
      <c r="AF61" s="3">
        <f>SUM(N61:R61)</f>
        <v>462</v>
      </c>
      <c r="AG61" s="3"/>
      <c r="AH61" s="3">
        <f t="shared" si="11"/>
        <v>20.6</v>
      </c>
      <c r="AI61" s="3">
        <f t="shared" si="11"/>
        <v>44.4</v>
      </c>
      <c r="AJ61" s="3">
        <f t="shared" si="11"/>
        <v>13.9</v>
      </c>
      <c r="AK61" s="3">
        <f t="shared" si="11"/>
        <v>1.9</v>
      </c>
      <c r="AL61" s="3">
        <f t="shared" si="11"/>
        <v>19.3</v>
      </c>
      <c r="AM61" s="3">
        <f>S61</f>
        <v>1.9651474530831099</v>
      </c>
      <c r="AN61" s="3"/>
      <c r="AO61" s="3">
        <f>AH61+ AI61</f>
        <v>65</v>
      </c>
      <c r="AP61" s="3">
        <f>AJ61+ AK61</f>
        <v>15.8</v>
      </c>
      <c r="AQ61" s="3">
        <f>AL61</f>
        <v>19.3</v>
      </c>
    </row>
    <row r="62" spans="13:43" x14ac:dyDescent="0.1">
      <c r="M62" s="1" t="s">
        <v>149</v>
      </c>
      <c r="N62" s="3">
        <v>105</v>
      </c>
      <c r="O62" s="3">
        <v>227</v>
      </c>
      <c r="P62" s="3">
        <v>38</v>
      </c>
      <c r="Q62" s="3">
        <v>7</v>
      </c>
      <c r="R62" s="3">
        <v>85</v>
      </c>
      <c r="S62" s="3">
        <f>SUM(V62:Y62)/SUM(N62:Q62)</f>
        <v>1.8594164456233422</v>
      </c>
      <c r="T62" s="2">
        <v>4.12</v>
      </c>
      <c r="U62" s="3"/>
      <c r="V62" s="3">
        <f>N62*1</f>
        <v>105</v>
      </c>
      <c r="W62" s="3">
        <f>O62*2</f>
        <v>454</v>
      </c>
      <c r="X62" s="3">
        <f>P62*3</f>
        <v>114</v>
      </c>
      <c r="Y62" s="3">
        <f>Q62*4</f>
        <v>28</v>
      </c>
      <c r="Z62" s="3"/>
      <c r="AA62" s="5">
        <f t="shared" si="10"/>
        <v>0.22727272727272727</v>
      </c>
      <c r="AB62" s="5">
        <f t="shared" si="10"/>
        <v>0.49134199134199136</v>
      </c>
      <c r="AC62" s="5">
        <f t="shared" si="10"/>
        <v>8.2251082251082255E-2</v>
      </c>
      <c r="AD62" s="5">
        <f t="shared" si="10"/>
        <v>1.5151515151515152E-2</v>
      </c>
      <c r="AE62" s="5">
        <f t="shared" si="10"/>
        <v>0.18398268398268397</v>
      </c>
      <c r="AF62" s="3">
        <f>SUM(N62:R62)</f>
        <v>462</v>
      </c>
      <c r="AG62" s="3"/>
      <c r="AH62" s="3">
        <f t="shared" si="11"/>
        <v>22.7</v>
      </c>
      <c r="AI62" s="3">
        <f t="shared" si="11"/>
        <v>49.1</v>
      </c>
      <c r="AJ62" s="3">
        <f t="shared" si="11"/>
        <v>8.1999999999999993</v>
      </c>
      <c r="AK62" s="3">
        <f t="shared" si="11"/>
        <v>1.5</v>
      </c>
      <c r="AL62" s="3">
        <f t="shared" si="11"/>
        <v>18.399999999999999</v>
      </c>
      <c r="AM62" s="3">
        <f>S62</f>
        <v>1.8594164456233422</v>
      </c>
      <c r="AN62" s="3"/>
      <c r="AO62" s="3">
        <f>AH62+ AI62</f>
        <v>71.8</v>
      </c>
      <c r="AP62" s="3">
        <f>AJ62+ AK62</f>
        <v>9.6999999999999993</v>
      </c>
      <c r="AQ62" s="3">
        <f>AL62</f>
        <v>18.399999999999999</v>
      </c>
    </row>
  </sheetData>
  <phoneticPr fontId="2"/>
  <printOptions horizontalCentered="1"/>
  <pageMargins left="0.78740157480314965" right="0.78740157480314965" top="0.78740157480314965" bottom="0.78740157480314965" header="0.39370078740157483" footer="0.39370078740157483"/>
  <pageSetup paperSize="9" scale="81" orientation="portrait" r:id="rId1"/>
  <rowBreaks count="1" manualBreakCount="1">
    <brk id="75"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3"/>
  <dimension ref="M6:AQ62"/>
  <sheetViews>
    <sheetView view="pageBreakPreview" zoomScaleNormal="100" zoomScaleSheetLayoutView="100" workbookViewId="0"/>
  </sheetViews>
  <sheetFormatPr defaultColWidth="8.99609375" defaultRowHeight="12" x14ac:dyDescent="0.1"/>
  <cols>
    <col min="1" max="1" width="2.58984375" style="1" customWidth="1"/>
    <col min="2" max="2" width="8.99609375" style="1"/>
    <col min="3" max="3" width="9.1328125" style="1" bestFit="1" customWidth="1"/>
    <col min="4" max="5" width="8.99609375" style="1"/>
    <col min="6" max="6" width="9.1328125" style="1" bestFit="1" customWidth="1"/>
    <col min="7" max="8" width="8.99609375" style="1"/>
    <col min="9" max="9" width="9.1328125" style="1" bestFit="1" customWidth="1"/>
    <col min="10" max="10" width="8.99609375" style="1"/>
    <col min="11" max="11" width="2.58984375" style="1" customWidth="1"/>
    <col min="12" max="12" width="4.49609375" style="1" customWidth="1"/>
    <col min="13" max="13" width="50.58984375" style="1" customWidth="1"/>
    <col min="14" max="18" width="5.58984375" style="1" customWidth="1"/>
    <col min="19" max="19" width="8.58984375" style="1" customWidth="1"/>
    <col min="20" max="20" width="0.1328125" style="1" customWidth="1"/>
    <col min="21" max="26" width="5.58984375" style="1" customWidth="1"/>
    <col min="27" max="31" width="8.58984375" style="1" customWidth="1"/>
    <col min="32" max="33" width="5.58984375" style="1" customWidth="1"/>
    <col min="34" max="39" width="8.58984375" style="1" customWidth="1"/>
    <col min="40" max="40" width="5.58984375" style="1" customWidth="1"/>
    <col min="41" max="43" width="8.58984375" style="1" customWidth="1"/>
    <col min="44" max="16384" width="8.99609375" style="1"/>
  </cols>
  <sheetData>
    <row r="6" spans="13:43" x14ac:dyDescent="0.1">
      <c r="M6" s="3"/>
      <c r="N6" s="6" t="s">
        <v>0</v>
      </c>
      <c r="O6" s="6" t="s">
        <v>1</v>
      </c>
      <c r="P6" s="6" t="s">
        <v>2</v>
      </c>
      <c r="Q6" s="6" t="s">
        <v>3</v>
      </c>
      <c r="R6" s="6" t="s">
        <v>4</v>
      </c>
      <c r="S6" s="3"/>
      <c r="T6" s="2"/>
      <c r="U6" s="3"/>
      <c r="V6" s="3"/>
      <c r="W6" s="3"/>
      <c r="X6" s="3"/>
      <c r="Y6" s="3"/>
      <c r="Z6" s="3"/>
      <c r="AA6" s="6" t="s">
        <v>5</v>
      </c>
      <c r="AB6" s="6" t="s">
        <v>6</v>
      </c>
      <c r="AC6" s="6" t="s">
        <v>7</v>
      </c>
      <c r="AD6" s="6" t="s">
        <v>8</v>
      </c>
      <c r="AE6" s="6" t="s">
        <v>9</v>
      </c>
      <c r="AF6" s="3"/>
      <c r="AG6" s="3"/>
      <c r="AH6" s="6" t="s">
        <v>5</v>
      </c>
      <c r="AI6" s="6" t="s">
        <v>6</v>
      </c>
      <c r="AJ6" s="6" t="s">
        <v>7</v>
      </c>
      <c r="AK6" s="6" t="s">
        <v>8</v>
      </c>
      <c r="AL6" s="6" t="s">
        <v>9</v>
      </c>
      <c r="AM6" s="3"/>
      <c r="AN6" s="3"/>
      <c r="AO6" s="3"/>
      <c r="AP6" s="3"/>
      <c r="AQ6" s="3"/>
    </row>
    <row r="7" spans="13:43" x14ac:dyDescent="0.1">
      <c r="M7" s="1" t="s">
        <v>120</v>
      </c>
      <c r="N7" s="7" t="s">
        <v>11</v>
      </c>
      <c r="O7" s="7" t="s">
        <v>12</v>
      </c>
      <c r="P7" s="7" t="s">
        <v>13</v>
      </c>
      <c r="Q7" s="7" t="s">
        <v>14</v>
      </c>
      <c r="R7" s="7" t="s">
        <v>15</v>
      </c>
      <c r="S7" s="4" t="s">
        <v>16</v>
      </c>
      <c r="T7" s="2"/>
      <c r="U7" s="3"/>
      <c r="V7" s="3"/>
      <c r="W7" s="3"/>
      <c r="X7" s="3"/>
      <c r="Y7" s="3"/>
      <c r="Z7" s="3"/>
      <c r="AA7" s="4" t="s">
        <v>11</v>
      </c>
      <c r="AB7" s="4" t="s">
        <v>12</v>
      </c>
      <c r="AC7" s="4" t="s">
        <v>13</v>
      </c>
      <c r="AD7" s="4" t="s">
        <v>14</v>
      </c>
      <c r="AE7" s="4" t="s">
        <v>15</v>
      </c>
      <c r="AF7" s="3"/>
      <c r="AG7" s="3"/>
      <c r="AH7" s="4" t="s">
        <v>11</v>
      </c>
      <c r="AI7" s="4" t="s">
        <v>12</v>
      </c>
      <c r="AJ7" s="4" t="s">
        <v>13</v>
      </c>
      <c r="AK7" s="4" t="s">
        <v>14</v>
      </c>
      <c r="AL7" s="4" t="s">
        <v>15</v>
      </c>
      <c r="AM7" s="4" t="s">
        <v>16</v>
      </c>
      <c r="AN7" s="3"/>
      <c r="AO7" s="3" t="s">
        <v>17</v>
      </c>
      <c r="AP7" s="3" t="s">
        <v>18</v>
      </c>
      <c r="AQ7" s="3" t="s">
        <v>19</v>
      </c>
    </row>
    <row r="8" spans="13:43" x14ac:dyDescent="0.1">
      <c r="M8" s="1" t="s">
        <v>150</v>
      </c>
      <c r="N8" s="3">
        <v>18</v>
      </c>
      <c r="O8" s="3">
        <v>8</v>
      </c>
      <c r="P8" s="3">
        <v>0</v>
      </c>
      <c r="Q8" s="3">
        <v>0</v>
      </c>
      <c r="R8" s="3">
        <v>0</v>
      </c>
      <c r="S8" s="3">
        <f t="shared" ref="S8:S12" si="0">SUM(V8:Y8)/SUM(N8:Q8)</f>
        <v>1.3076923076923077</v>
      </c>
      <c r="T8" s="2">
        <v>0.89</v>
      </c>
      <c r="U8" s="3"/>
      <c r="V8" s="3">
        <f t="shared" ref="V8:V12" si="1">N8*1</f>
        <v>18</v>
      </c>
      <c r="W8" s="3">
        <f t="shared" ref="W8:W12" si="2">O8*2</f>
        <v>16</v>
      </c>
      <c r="X8" s="3">
        <f t="shared" ref="X8:X12" si="3">P8*3</f>
        <v>0</v>
      </c>
      <c r="Y8" s="3">
        <f t="shared" ref="Y8:Y12" si="4">Q8*4</f>
        <v>0</v>
      </c>
      <c r="Z8" s="3"/>
      <c r="AA8" s="5">
        <f t="shared" ref="AA8:AE12" si="5">N8/$AF8</f>
        <v>0.69230769230769229</v>
      </c>
      <c r="AB8" s="5">
        <f t="shared" si="5"/>
        <v>0.30769230769230771</v>
      </c>
      <c r="AC8" s="5">
        <f t="shared" si="5"/>
        <v>0</v>
      </c>
      <c r="AD8" s="5">
        <f t="shared" si="5"/>
        <v>0</v>
      </c>
      <c r="AE8" s="5">
        <f t="shared" si="5"/>
        <v>0</v>
      </c>
      <c r="AF8" s="3">
        <f t="shared" ref="AF8:AF12" si="6">SUM(N8:R8)</f>
        <v>26</v>
      </c>
      <c r="AG8" s="3"/>
      <c r="AH8" s="3">
        <f t="shared" ref="AH8:AL12" si="7">ROUND(AA8*100,1)</f>
        <v>69.2</v>
      </c>
      <c r="AI8" s="3">
        <f t="shared" si="7"/>
        <v>30.8</v>
      </c>
      <c r="AJ8" s="3">
        <f t="shared" si="7"/>
        <v>0</v>
      </c>
      <c r="AK8" s="3">
        <f t="shared" si="7"/>
        <v>0</v>
      </c>
      <c r="AL8" s="3">
        <f t="shared" si="7"/>
        <v>0</v>
      </c>
      <c r="AM8" s="3">
        <f>S8</f>
        <v>1.3076923076923077</v>
      </c>
      <c r="AN8" s="3"/>
      <c r="AO8" s="3">
        <f>AH8+ AI8</f>
        <v>100</v>
      </c>
      <c r="AP8" s="3">
        <f>AJ8+ AK8</f>
        <v>0</v>
      </c>
      <c r="AQ8" s="3">
        <f>AL8</f>
        <v>0</v>
      </c>
    </row>
    <row r="9" spans="13:43" x14ac:dyDescent="0.1">
      <c r="M9" s="1" t="s">
        <v>151</v>
      </c>
      <c r="N9" s="3">
        <v>10</v>
      </c>
      <c r="O9" s="3">
        <v>16</v>
      </c>
      <c r="P9" s="3">
        <v>0</v>
      </c>
      <c r="Q9" s="3">
        <v>0</v>
      </c>
      <c r="R9" s="3">
        <v>0</v>
      </c>
      <c r="S9" s="3">
        <f t="shared" si="0"/>
        <v>1.6153846153846154</v>
      </c>
      <c r="T9" s="2">
        <v>1.698</v>
      </c>
      <c r="U9" s="3"/>
      <c r="V9" s="3">
        <f t="shared" si="1"/>
        <v>10</v>
      </c>
      <c r="W9" s="3">
        <f t="shared" si="2"/>
        <v>32</v>
      </c>
      <c r="X9" s="3">
        <f t="shared" si="3"/>
        <v>0</v>
      </c>
      <c r="Y9" s="3">
        <f t="shared" si="4"/>
        <v>0</v>
      </c>
      <c r="Z9" s="3"/>
      <c r="AA9" s="5">
        <f t="shared" si="5"/>
        <v>0.38461538461538464</v>
      </c>
      <c r="AB9" s="5">
        <f t="shared" si="5"/>
        <v>0.61538461538461542</v>
      </c>
      <c r="AC9" s="5">
        <f t="shared" si="5"/>
        <v>0</v>
      </c>
      <c r="AD9" s="5">
        <f t="shared" si="5"/>
        <v>0</v>
      </c>
      <c r="AE9" s="5">
        <f t="shared" si="5"/>
        <v>0</v>
      </c>
      <c r="AF9" s="3">
        <f t="shared" si="6"/>
        <v>26</v>
      </c>
      <c r="AG9" s="3"/>
      <c r="AH9" s="3">
        <f t="shared" si="7"/>
        <v>38.5</v>
      </c>
      <c r="AI9" s="3">
        <f t="shared" si="7"/>
        <v>61.5</v>
      </c>
      <c r="AJ9" s="3">
        <f t="shared" si="7"/>
        <v>0</v>
      </c>
      <c r="AK9" s="3">
        <f t="shared" si="7"/>
        <v>0</v>
      </c>
      <c r="AL9" s="3">
        <f t="shared" si="7"/>
        <v>0</v>
      </c>
      <c r="AM9" s="3">
        <f>S9</f>
        <v>1.6153846153846154</v>
      </c>
      <c r="AN9" s="3"/>
      <c r="AO9" s="3">
        <f>AH9+ AI9</f>
        <v>100</v>
      </c>
      <c r="AP9" s="3">
        <f>AJ9+ AK9</f>
        <v>0</v>
      </c>
      <c r="AQ9" s="3">
        <f>AL9</f>
        <v>0</v>
      </c>
    </row>
    <row r="10" spans="13:43" x14ac:dyDescent="0.1">
      <c r="M10" s="1" t="s">
        <v>152</v>
      </c>
      <c r="N10" s="3">
        <v>12</v>
      </c>
      <c r="O10" s="3">
        <v>14</v>
      </c>
      <c r="P10" s="3">
        <v>0</v>
      </c>
      <c r="Q10" s="3">
        <v>0</v>
      </c>
      <c r="R10" s="3">
        <v>0</v>
      </c>
      <c r="S10" s="3">
        <f t="shared" si="0"/>
        <v>1.5384615384615385</v>
      </c>
      <c r="T10" s="2">
        <v>2.5049999999999999</v>
      </c>
      <c r="U10" s="3"/>
      <c r="V10" s="3">
        <f t="shared" si="1"/>
        <v>12</v>
      </c>
      <c r="W10" s="3">
        <f t="shared" si="2"/>
        <v>28</v>
      </c>
      <c r="X10" s="3">
        <f t="shared" si="3"/>
        <v>0</v>
      </c>
      <c r="Y10" s="3">
        <f t="shared" si="4"/>
        <v>0</v>
      </c>
      <c r="Z10" s="3"/>
      <c r="AA10" s="5">
        <f t="shared" si="5"/>
        <v>0.46153846153846156</v>
      </c>
      <c r="AB10" s="5">
        <f t="shared" si="5"/>
        <v>0.53846153846153844</v>
      </c>
      <c r="AC10" s="5">
        <f t="shared" si="5"/>
        <v>0</v>
      </c>
      <c r="AD10" s="5">
        <f t="shared" si="5"/>
        <v>0</v>
      </c>
      <c r="AE10" s="5">
        <f t="shared" si="5"/>
        <v>0</v>
      </c>
      <c r="AF10" s="3">
        <f t="shared" si="6"/>
        <v>26</v>
      </c>
      <c r="AG10" s="3"/>
      <c r="AH10" s="3">
        <f t="shared" si="7"/>
        <v>46.2</v>
      </c>
      <c r="AI10" s="3">
        <f t="shared" si="7"/>
        <v>53.8</v>
      </c>
      <c r="AJ10" s="3">
        <f t="shared" si="7"/>
        <v>0</v>
      </c>
      <c r="AK10" s="3">
        <f t="shared" si="7"/>
        <v>0</v>
      </c>
      <c r="AL10" s="3">
        <f t="shared" si="7"/>
        <v>0</v>
      </c>
      <c r="AM10" s="3">
        <f>S10</f>
        <v>1.5384615384615385</v>
      </c>
      <c r="AN10" s="3"/>
      <c r="AO10" s="3">
        <f>AH10+ AI10</f>
        <v>100</v>
      </c>
      <c r="AP10" s="3">
        <f>AJ10+ AK10</f>
        <v>0</v>
      </c>
      <c r="AQ10" s="3">
        <f>AL10</f>
        <v>0</v>
      </c>
    </row>
    <row r="11" spans="13:43" x14ac:dyDescent="0.1">
      <c r="M11" s="1" t="s">
        <v>153</v>
      </c>
      <c r="N11" s="3">
        <v>16</v>
      </c>
      <c r="O11" s="3">
        <v>8</v>
      </c>
      <c r="P11" s="3">
        <v>2</v>
      </c>
      <c r="Q11" s="3">
        <v>0</v>
      </c>
      <c r="R11" s="3">
        <v>0</v>
      </c>
      <c r="S11" s="3">
        <f t="shared" si="0"/>
        <v>1.4615384615384615</v>
      </c>
      <c r="T11" s="2">
        <v>3.3130000000000002</v>
      </c>
      <c r="U11" s="3"/>
      <c r="V11" s="3">
        <f t="shared" si="1"/>
        <v>16</v>
      </c>
      <c r="W11" s="3">
        <f t="shared" si="2"/>
        <v>16</v>
      </c>
      <c r="X11" s="3">
        <f t="shared" si="3"/>
        <v>6</v>
      </c>
      <c r="Y11" s="3">
        <f t="shared" si="4"/>
        <v>0</v>
      </c>
      <c r="Z11" s="3"/>
      <c r="AA11" s="5">
        <f t="shared" si="5"/>
        <v>0.61538461538461542</v>
      </c>
      <c r="AB11" s="5">
        <f t="shared" si="5"/>
        <v>0.30769230769230771</v>
      </c>
      <c r="AC11" s="5">
        <f t="shared" si="5"/>
        <v>7.6923076923076927E-2</v>
      </c>
      <c r="AD11" s="5">
        <f t="shared" si="5"/>
        <v>0</v>
      </c>
      <c r="AE11" s="5">
        <f t="shared" si="5"/>
        <v>0</v>
      </c>
      <c r="AF11" s="3">
        <f t="shared" si="6"/>
        <v>26</v>
      </c>
      <c r="AG11" s="3"/>
      <c r="AH11" s="3">
        <f t="shared" si="7"/>
        <v>61.5</v>
      </c>
      <c r="AI11" s="3">
        <f t="shared" si="7"/>
        <v>30.8</v>
      </c>
      <c r="AJ11" s="3">
        <f t="shared" si="7"/>
        <v>7.7</v>
      </c>
      <c r="AK11" s="3">
        <f t="shared" si="7"/>
        <v>0</v>
      </c>
      <c r="AL11" s="3">
        <f t="shared" si="7"/>
        <v>0</v>
      </c>
      <c r="AM11" s="3">
        <f>S11</f>
        <v>1.4615384615384615</v>
      </c>
      <c r="AN11" s="3"/>
      <c r="AO11" s="3">
        <f>AH11+ AI11</f>
        <v>92.3</v>
      </c>
      <c r="AP11" s="3">
        <f>AJ11+ AK11</f>
        <v>7.7</v>
      </c>
      <c r="AQ11" s="3">
        <f>AL11</f>
        <v>0</v>
      </c>
    </row>
    <row r="12" spans="13:43" x14ac:dyDescent="0.1">
      <c r="M12" s="1" t="s">
        <v>154</v>
      </c>
      <c r="N12" s="3">
        <v>18</v>
      </c>
      <c r="O12" s="3">
        <v>6</v>
      </c>
      <c r="P12" s="3">
        <v>0</v>
      </c>
      <c r="Q12" s="3">
        <v>2</v>
      </c>
      <c r="R12" s="3">
        <v>0</v>
      </c>
      <c r="S12" s="3">
        <f t="shared" si="0"/>
        <v>1.4615384615384615</v>
      </c>
      <c r="T12" s="2">
        <v>4.12</v>
      </c>
      <c r="U12" s="3"/>
      <c r="V12" s="3">
        <f t="shared" si="1"/>
        <v>18</v>
      </c>
      <c r="W12" s="3">
        <f t="shared" si="2"/>
        <v>12</v>
      </c>
      <c r="X12" s="3">
        <f t="shared" si="3"/>
        <v>0</v>
      </c>
      <c r="Y12" s="3">
        <f t="shared" si="4"/>
        <v>8</v>
      </c>
      <c r="Z12" s="3"/>
      <c r="AA12" s="5">
        <f t="shared" si="5"/>
        <v>0.69230769230769229</v>
      </c>
      <c r="AB12" s="5">
        <f t="shared" si="5"/>
        <v>0.23076923076923078</v>
      </c>
      <c r="AC12" s="5">
        <f t="shared" si="5"/>
        <v>0</v>
      </c>
      <c r="AD12" s="5">
        <f t="shared" si="5"/>
        <v>7.6923076923076927E-2</v>
      </c>
      <c r="AE12" s="5">
        <f t="shared" si="5"/>
        <v>0</v>
      </c>
      <c r="AF12" s="3">
        <f t="shared" si="6"/>
        <v>26</v>
      </c>
      <c r="AG12" s="3"/>
      <c r="AH12" s="3">
        <f t="shared" si="7"/>
        <v>69.2</v>
      </c>
      <c r="AI12" s="3">
        <f t="shared" si="7"/>
        <v>23.1</v>
      </c>
      <c r="AJ12" s="3">
        <f t="shared" si="7"/>
        <v>0</v>
      </c>
      <c r="AK12" s="3">
        <f t="shared" si="7"/>
        <v>7.7</v>
      </c>
      <c r="AL12" s="3">
        <f t="shared" si="7"/>
        <v>0</v>
      </c>
      <c r="AM12" s="3">
        <f>S12</f>
        <v>1.4615384615384615</v>
      </c>
      <c r="AN12" s="3"/>
      <c r="AO12" s="3">
        <f>AH12+ AI12</f>
        <v>92.300000000000011</v>
      </c>
      <c r="AP12" s="3">
        <f>AJ12+ AK12</f>
        <v>7.7</v>
      </c>
      <c r="AQ12" s="3">
        <f>AL12</f>
        <v>0</v>
      </c>
    </row>
    <row r="31" spans="13:43" x14ac:dyDescent="0.1">
      <c r="M31" s="3"/>
      <c r="N31" s="6" t="s">
        <v>0</v>
      </c>
      <c r="O31" s="6" t="s">
        <v>1</v>
      </c>
      <c r="P31" s="6" t="s">
        <v>2</v>
      </c>
      <c r="Q31" s="6" t="s">
        <v>3</v>
      </c>
      <c r="R31" s="6" t="s">
        <v>4</v>
      </c>
      <c r="S31" s="3"/>
      <c r="T31" s="2"/>
      <c r="U31" s="3"/>
      <c r="V31" s="3"/>
      <c r="W31" s="3"/>
      <c r="X31" s="3"/>
      <c r="Y31" s="3"/>
      <c r="Z31" s="3"/>
      <c r="AA31" s="6" t="s">
        <v>5</v>
      </c>
      <c r="AB31" s="6" t="s">
        <v>6</v>
      </c>
      <c r="AC31" s="6" t="s">
        <v>7</v>
      </c>
      <c r="AD31" s="6" t="s">
        <v>8</v>
      </c>
      <c r="AE31" s="6" t="s">
        <v>9</v>
      </c>
      <c r="AF31" s="3"/>
      <c r="AG31" s="3"/>
      <c r="AH31" s="6" t="s">
        <v>5</v>
      </c>
      <c r="AI31" s="6" t="s">
        <v>6</v>
      </c>
      <c r="AJ31" s="6" t="s">
        <v>7</v>
      </c>
      <c r="AK31" s="6" t="s">
        <v>8</v>
      </c>
      <c r="AL31" s="6" t="s">
        <v>9</v>
      </c>
      <c r="AM31" s="3"/>
      <c r="AN31" s="3"/>
      <c r="AO31" s="3"/>
      <c r="AP31" s="3"/>
      <c r="AQ31" s="3"/>
    </row>
    <row r="32" spans="13:43" x14ac:dyDescent="0.1">
      <c r="M32" s="1" t="s">
        <v>126</v>
      </c>
      <c r="N32" s="7" t="s">
        <v>11</v>
      </c>
      <c r="O32" s="7" t="s">
        <v>12</v>
      </c>
      <c r="P32" s="7" t="s">
        <v>13</v>
      </c>
      <c r="Q32" s="7" t="s">
        <v>14</v>
      </c>
      <c r="R32" s="7" t="s">
        <v>15</v>
      </c>
      <c r="S32" s="4" t="s">
        <v>16</v>
      </c>
      <c r="T32" s="2"/>
      <c r="U32" s="3"/>
      <c r="V32" s="3"/>
      <c r="W32" s="3"/>
      <c r="X32" s="3"/>
      <c r="Y32" s="3"/>
      <c r="Z32" s="3"/>
      <c r="AA32" s="4" t="s">
        <v>11</v>
      </c>
      <c r="AB32" s="4" t="s">
        <v>12</v>
      </c>
      <c r="AC32" s="4" t="s">
        <v>13</v>
      </c>
      <c r="AD32" s="4" t="s">
        <v>14</v>
      </c>
      <c r="AE32" s="4" t="s">
        <v>15</v>
      </c>
      <c r="AF32" s="3"/>
      <c r="AG32" s="3"/>
      <c r="AH32" s="4" t="s">
        <v>11</v>
      </c>
      <c r="AI32" s="4" t="s">
        <v>12</v>
      </c>
      <c r="AJ32" s="4" t="s">
        <v>13</v>
      </c>
      <c r="AK32" s="4" t="s">
        <v>14</v>
      </c>
      <c r="AL32" s="4" t="s">
        <v>15</v>
      </c>
      <c r="AM32" s="4" t="s">
        <v>16</v>
      </c>
      <c r="AN32" s="3"/>
      <c r="AO32" s="3" t="s">
        <v>17</v>
      </c>
      <c r="AP32" s="3" t="s">
        <v>18</v>
      </c>
      <c r="AQ32" s="3" t="s">
        <v>19</v>
      </c>
    </row>
    <row r="33" spans="13:43" x14ac:dyDescent="0.1">
      <c r="M33" s="1" t="s">
        <v>155</v>
      </c>
      <c r="N33" s="3">
        <v>8</v>
      </c>
      <c r="O33" s="3">
        <v>10</v>
      </c>
      <c r="P33" s="3">
        <v>4</v>
      </c>
      <c r="Q33" s="3">
        <v>2</v>
      </c>
      <c r="R33" s="3">
        <v>2</v>
      </c>
      <c r="S33" s="3">
        <f>SUM(V33:Y33)/SUM(N33:Q33)</f>
        <v>2</v>
      </c>
      <c r="T33" s="2">
        <v>0.89</v>
      </c>
      <c r="U33" s="3"/>
      <c r="V33" s="3">
        <f>N33*1</f>
        <v>8</v>
      </c>
      <c r="W33" s="3">
        <f>O33*2</f>
        <v>20</v>
      </c>
      <c r="X33" s="3">
        <f>P33*3</f>
        <v>12</v>
      </c>
      <c r="Y33" s="3">
        <f>Q33*4</f>
        <v>8</v>
      </c>
      <c r="Z33" s="3"/>
      <c r="AA33" s="5">
        <f t="shared" ref="AA33:AE37" si="8">N33/$AF33</f>
        <v>0.30769230769230771</v>
      </c>
      <c r="AB33" s="5">
        <f t="shared" si="8"/>
        <v>0.38461538461538464</v>
      </c>
      <c r="AC33" s="5">
        <f t="shared" si="8"/>
        <v>0.15384615384615385</v>
      </c>
      <c r="AD33" s="5">
        <f t="shared" si="8"/>
        <v>7.6923076923076927E-2</v>
      </c>
      <c r="AE33" s="5">
        <f t="shared" si="8"/>
        <v>7.6923076923076927E-2</v>
      </c>
      <c r="AF33" s="3">
        <f>SUM(N33:R33)</f>
        <v>26</v>
      </c>
      <c r="AG33" s="3"/>
      <c r="AH33" s="3">
        <f t="shared" ref="AH33:AL37" si="9">ROUND(AA33*100,1)</f>
        <v>30.8</v>
      </c>
      <c r="AI33" s="3">
        <f t="shared" si="9"/>
        <v>38.5</v>
      </c>
      <c r="AJ33" s="3">
        <f t="shared" si="9"/>
        <v>15.4</v>
      </c>
      <c r="AK33" s="3">
        <f t="shared" si="9"/>
        <v>7.7</v>
      </c>
      <c r="AL33" s="3">
        <f t="shared" si="9"/>
        <v>7.7</v>
      </c>
      <c r="AM33" s="3">
        <f>S33</f>
        <v>2</v>
      </c>
      <c r="AN33" s="3"/>
      <c r="AO33" s="3">
        <f>AH33+ AI33</f>
        <v>69.3</v>
      </c>
      <c r="AP33" s="3">
        <f>AJ33+ AK33</f>
        <v>23.1</v>
      </c>
      <c r="AQ33" s="3">
        <f>AL33</f>
        <v>7.7</v>
      </c>
    </row>
    <row r="34" spans="13:43" x14ac:dyDescent="0.1">
      <c r="M34" s="1" t="s">
        <v>156</v>
      </c>
      <c r="N34" s="3">
        <v>12</v>
      </c>
      <c r="O34" s="3">
        <v>8</v>
      </c>
      <c r="P34" s="3">
        <v>2</v>
      </c>
      <c r="Q34" s="3">
        <v>2</v>
      </c>
      <c r="R34" s="3">
        <v>2</v>
      </c>
      <c r="S34" s="3">
        <f>SUM(V34:Y34)/SUM(N34:Q34)</f>
        <v>1.75</v>
      </c>
      <c r="T34" s="2">
        <v>1.698</v>
      </c>
      <c r="U34" s="3"/>
      <c r="V34" s="3">
        <f>N34*1</f>
        <v>12</v>
      </c>
      <c r="W34" s="3">
        <f>O34*2</f>
        <v>16</v>
      </c>
      <c r="X34" s="3">
        <f>P34*3</f>
        <v>6</v>
      </c>
      <c r="Y34" s="3">
        <f>Q34*4</f>
        <v>8</v>
      </c>
      <c r="Z34" s="3"/>
      <c r="AA34" s="5">
        <f t="shared" si="8"/>
        <v>0.46153846153846156</v>
      </c>
      <c r="AB34" s="5">
        <f t="shared" si="8"/>
        <v>0.30769230769230771</v>
      </c>
      <c r="AC34" s="5">
        <f t="shared" si="8"/>
        <v>7.6923076923076927E-2</v>
      </c>
      <c r="AD34" s="5">
        <f t="shared" si="8"/>
        <v>7.6923076923076927E-2</v>
      </c>
      <c r="AE34" s="5">
        <f t="shared" si="8"/>
        <v>7.6923076923076927E-2</v>
      </c>
      <c r="AF34" s="3">
        <f>SUM(N34:R34)</f>
        <v>26</v>
      </c>
      <c r="AG34" s="3"/>
      <c r="AH34" s="3">
        <f t="shared" si="9"/>
        <v>46.2</v>
      </c>
      <c r="AI34" s="3">
        <f t="shared" si="9"/>
        <v>30.8</v>
      </c>
      <c r="AJ34" s="3">
        <f t="shared" si="9"/>
        <v>7.7</v>
      </c>
      <c r="AK34" s="3">
        <f t="shared" si="9"/>
        <v>7.7</v>
      </c>
      <c r="AL34" s="3">
        <f t="shared" si="9"/>
        <v>7.7</v>
      </c>
      <c r="AM34" s="3">
        <f>S34</f>
        <v>1.75</v>
      </c>
      <c r="AN34" s="3"/>
      <c r="AO34" s="3">
        <f>AH34+ AI34</f>
        <v>77</v>
      </c>
      <c r="AP34" s="3">
        <f>AJ34+ AK34</f>
        <v>15.4</v>
      </c>
      <c r="AQ34" s="3">
        <f>AL34</f>
        <v>7.7</v>
      </c>
    </row>
    <row r="35" spans="13:43" x14ac:dyDescent="0.1">
      <c r="M35" s="1" t="s">
        <v>157</v>
      </c>
      <c r="N35" s="3">
        <v>8</v>
      </c>
      <c r="O35" s="3">
        <v>10</v>
      </c>
      <c r="P35" s="3">
        <v>2</v>
      </c>
      <c r="Q35" s="3">
        <v>0</v>
      </c>
      <c r="R35" s="3">
        <v>6</v>
      </c>
      <c r="S35" s="3">
        <f>SUM(V35:Y35)/SUM(N35:Q35)</f>
        <v>1.7</v>
      </c>
      <c r="T35" s="2">
        <v>2.5049999999999999</v>
      </c>
      <c r="U35" s="3"/>
      <c r="V35" s="3">
        <f>N35*1</f>
        <v>8</v>
      </c>
      <c r="W35" s="3">
        <f>O35*2</f>
        <v>20</v>
      </c>
      <c r="X35" s="3">
        <f>P35*3</f>
        <v>6</v>
      </c>
      <c r="Y35" s="3">
        <f>Q35*4</f>
        <v>0</v>
      </c>
      <c r="Z35" s="3"/>
      <c r="AA35" s="5">
        <f t="shared" si="8"/>
        <v>0.30769230769230771</v>
      </c>
      <c r="AB35" s="5">
        <f t="shared" si="8"/>
        <v>0.38461538461538464</v>
      </c>
      <c r="AC35" s="5">
        <f t="shared" si="8"/>
        <v>7.6923076923076927E-2</v>
      </c>
      <c r="AD35" s="5">
        <f t="shared" si="8"/>
        <v>0</v>
      </c>
      <c r="AE35" s="5">
        <f t="shared" si="8"/>
        <v>0.23076923076923078</v>
      </c>
      <c r="AF35" s="3">
        <f>SUM(N35:R35)</f>
        <v>26</v>
      </c>
      <c r="AG35" s="3"/>
      <c r="AH35" s="3">
        <f t="shared" si="9"/>
        <v>30.8</v>
      </c>
      <c r="AI35" s="3">
        <f t="shared" si="9"/>
        <v>38.5</v>
      </c>
      <c r="AJ35" s="3">
        <f t="shared" si="9"/>
        <v>7.7</v>
      </c>
      <c r="AK35" s="3">
        <f t="shared" si="9"/>
        <v>0</v>
      </c>
      <c r="AL35" s="3">
        <f t="shared" si="9"/>
        <v>23.1</v>
      </c>
      <c r="AM35" s="3">
        <f>S35</f>
        <v>1.7</v>
      </c>
      <c r="AN35" s="3"/>
      <c r="AO35" s="3">
        <f>AH35+ AI35</f>
        <v>69.3</v>
      </c>
      <c r="AP35" s="3">
        <f>AJ35+ AK35</f>
        <v>7.7</v>
      </c>
      <c r="AQ35" s="3">
        <f>AL35</f>
        <v>23.1</v>
      </c>
    </row>
    <row r="36" spans="13:43" x14ac:dyDescent="0.1">
      <c r="M36" s="1" t="s">
        <v>158</v>
      </c>
      <c r="N36" s="3">
        <v>10</v>
      </c>
      <c r="O36" s="3">
        <v>12</v>
      </c>
      <c r="P36" s="3">
        <v>2</v>
      </c>
      <c r="Q36" s="3">
        <v>0</v>
      </c>
      <c r="R36" s="3">
        <v>2</v>
      </c>
      <c r="S36" s="3">
        <f>SUM(V36:Y36)/SUM(N36:Q36)</f>
        <v>1.6666666666666667</v>
      </c>
      <c r="T36" s="2">
        <v>3.3130000000000002</v>
      </c>
      <c r="U36" s="3"/>
      <c r="V36" s="3">
        <f>N36*1</f>
        <v>10</v>
      </c>
      <c r="W36" s="3">
        <f>O36*2</f>
        <v>24</v>
      </c>
      <c r="X36" s="3">
        <f>P36*3</f>
        <v>6</v>
      </c>
      <c r="Y36" s="3">
        <f>Q36*4</f>
        <v>0</v>
      </c>
      <c r="Z36" s="3"/>
      <c r="AA36" s="5">
        <f t="shared" si="8"/>
        <v>0.38461538461538464</v>
      </c>
      <c r="AB36" s="5">
        <f t="shared" si="8"/>
        <v>0.46153846153846156</v>
      </c>
      <c r="AC36" s="5">
        <f t="shared" si="8"/>
        <v>7.6923076923076927E-2</v>
      </c>
      <c r="AD36" s="5">
        <f t="shared" si="8"/>
        <v>0</v>
      </c>
      <c r="AE36" s="5">
        <f t="shared" si="8"/>
        <v>7.6923076923076927E-2</v>
      </c>
      <c r="AF36" s="3">
        <f>SUM(N36:R36)</f>
        <v>26</v>
      </c>
      <c r="AG36" s="3"/>
      <c r="AH36" s="3">
        <f t="shared" si="9"/>
        <v>38.5</v>
      </c>
      <c r="AI36" s="3">
        <f t="shared" si="9"/>
        <v>46.2</v>
      </c>
      <c r="AJ36" s="3">
        <f t="shared" si="9"/>
        <v>7.7</v>
      </c>
      <c r="AK36" s="3">
        <f t="shared" si="9"/>
        <v>0</v>
      </c>
      <c r="AL36" s="3">
        <f t="shared" si="9"/>
        <v>7.7</v>
      </c>
      <c r="AM36" s="3">
        <f>S36</f>
        <v>1.6666666666666667</v>
      </c>
      <c r="AN36" s="3"/>
      <c r="AO36" s="3">
        <f>AH36+ AI36</f>
        <v>84.7</v>
      </c>
      <c r="AP36" s="3">
        <f>AJ36+ AK36</f>
        <v>7.7</v>
      </c>
      <c r="AQ36" s="3">
        <f>AL36</f>
        <v>7.7</v>
      </c>
    </row>
    <row r="37" spans="13:43" x14ac:dyDescent="0.1">
      <c r="M37" s="1" t="s">
        <v>153</v>
      </c>
      <c r="N37" s="3">
        <v>16</v>
      </c>
      <c r="O37" s="3">
        <v>8</v>
      </c>
      <c r="P37" s="3">
        <v>2</v>
      </c>
      <c r="Q37" s="3">
        <v>0</v>
      </c>
      <c r="R37" s="3">
        <v>0</v>
      </c>
      <c r="S37" s="3">
        <f>SUM(V37:Y37)/SUM(N37:Q37)</f>
        <v>1.4615384615384615</v>
      </c>
      <c r="T37" s="2">
        <v>4.12</v>
      </c>
      <c r="U37" s="3"/>
      <c r="V37" s="3">
        <f>N37*1</f>
        <v>16</v>
      </c>
      <c r="W37" s="3">
        <f>O37*2</f>
        <v>16</v>
      </c>
      <c r="X37" s="3">
        <f>P37*3</f>
        <v>6</v>
      </c>
      <c r="Y37" s="3">
        <f>Q37*4</f>
        <v>0</v>
      </c>
      <c r="Z37" s="3"/>
      <c r="AA37" s="5">
        <f t="shared" si="8"/>
        <v>0.61538461538461542</v>
      </c>
      <c r="AB37" s="5">
        <f t="shared" si="8"/>
        <v>0.30769230769230771</v>
      </c>
      <c r="AC37" s="5">
        <f t="shared" si="8"/>
        <v>7.6923076923076927E-2</v>
      </c>
      <c r="AD37" s="5">
        <f t="shared" si="8"/>
        <v>0</v>
      </c>
      <c r="AE37" s="5">
        <f t="shared" si="8"/>
        <v>0</v>
      </c>
      <c r="AF37" s="3">
        <f>SUM(N37:R37)</f>
        <v>26</v>
      </c>
      <c r="AG37" s="3"/>
      <c r="AH37" s="3">
        <f t="shared" si="9"/>
        <v>61.5</v>
      </c>
      <c r="AI37" s="3">
        <f t="shared" si="9"/>
        <v>30.8</v>
      </c>
      <c r="AJ37" s="3">
        <f t="shared" si="9"/>
        <v>7.7</v>
      </c>
      <c r="AK37" s="3">
        <f t="shared" si="9"/>
        <v>0</v>
      </c>
      <c r="AL37" s="3">
        <f t="shared" si="9"/>
        <v>0</v>
      </c>
      <c r="AM37" s="3">
        <f>S37</f>
        <v>1.4615384615384615</v>
      </c>
      <c r="AN37" s="3"/>
      <c r="AO37" s="3">
        <f>AH37+ AI37</f>
        <v>92.3</v>
      </c>
      <c r="AP37" s="3">
        <f>AJ37+ AK37</f>
        <v>7.7</v>
      </c>
      <c r="AQ37" s="3">
        <f>AL37</f>
        <v>0</v>
      </c>
    </row>
    <row r="56" spans="13:43" x14ac:dyDescent="0.1">
      <c r="M56" s="3"/>
      <c r="N56" s="6" t="s">
        <v>0</v>
      </c>
      <c r="O56" s="6" t="s">
        <v>1</v>
      </c>
      <c r="P56" s="6" t="s">
        <v>2</v>
      </c>
      <c r="Q56" s="6" t="s">
        <v>3</v>
      </c>
      <c r="R56" s="6" t="s">
        <v>4</v>
      </c>
      <c r="S56" s="3"/>
      <c r="T56" s="2"/>
      <c r="U56" s="3"/>
      <c r="V56" s="3"/>
      <c r="W56" s="3"/>
      <c r="X56" s="3"/>
      <c r="Y56" s="3"/>
      <c r="Z56" s="3"/>
      <c r="AA56" s="6" t="s">
        <v>5</v>
      </c>
      <c r="AB56" s="6" t="s">
        <v>6</v>
      </c>
      <c r="AC56" s="6" t="s">
        <v>7</v>
      </c>
      <c r="AD56" s="6" t="s">
        <v>8</v>
      </c>
      <c r="AE56" s="6" t="s">
        <v>9</v>
      </c>
      <c r="AF56" s="3"/>
      <c r="AG56" s="3"/>
      <c r="AH56" s="6" t="s">
        <v>5</v>
      </c>
      <c r="AI56" s="6" t="s">
        <v>6</v>
      </c>
      <c r="AJ56" s="6" t="s">
        <v>7</v>
      </c>
      <c r="AK56" s="6" t="s">
        <v>8</v>
      </c>
      <c r="AL56" s="6" t="s">
        <v>9</v>
      </c>
      <c r="AM56" s="3"/>
      <c r="AN56" s="3"/>
      <c r="AO56" s="3"/>
      <c r="AP56" s="3"/>
      <c r="AQ56" s="3"/>
    </row>
    <row r="57" spans="13:43" x14ac:dyDescent="0.1">
      <c r="M57" s="1" t="s">
        <v>132</v>
      </c>
      <c r="N57" s="7" t="s">
        <v>11</v>
      </c>
      <c r="O57" s="7" t="s">
        <v>12</v>
      </c>
      <c r="P57" s="7" t="s">
        <v>13</v>
      </c>
      <c r="Q57" s="7" t="s">
        <v>14</v>
      </c>
      <c r="R57" s="7" t="s">
        <v>15</v>
      </c>
      <c r="S57" s="4" t="s">
        <v>16</v>
      </c>
      <c r="T57" s="2"/>
      <c r="U57" s="3"/>
      <c r="V57" s="3"/>
      <c r="W57" s="3"/>
      <c r="X57" s="3"/>
      <c r="Y57" s="3"/>
      <c r="Z57" s="3"/>
      <c r="AA57" s="4" t="s">
        <v>11</v>
      </c>
      <c r="AB57" s="4" t="s">
        <v>12</v>
      </c>
      <c r="AC57" s="4" t="s">
        <v>13</v>
      </c>
      <c r="AD57" s="4" t="s">
        <v>14</v>
      </c>
      <c r="AE57" s="4" t="s">
        <v>15</v>
      </c>
      <c r="AF57" s="3"/>
      <c r="AG57" s="3"/>
      <c r="AH57" s="4" t="s">
        <v>11</v>
      </c>
      <c r="AI57" s="4" t="s">
        <v>12</v>
      </c>
      <c r="AJ57" s="4" t="s">
        <v>13</v>
      </c>
      <c r="AK57" s="4" t="s">
        <v>14</v>
      </c>
      <c r="AL57" s="4" t="s">
        <v>15</v>
      </c>
      <c r="AM57" s="4" t="s">
        <v>16</v>
      </c>
      <c r="AN57" s="3"/>
      <c r="AO57" s="3" t="s">
        <v>17</v>
      </c>
      <c r="AP57" s="3" t="s">
        <v>18</v>
      </c>
      <c r="AQ57" s="3" t="s">
        <v>19</v>
      </c>
    </row>
    <row r="58" spans="13:43" x14ac:dyDescent="0.1">
      <c r="M58" s="1" t="s">
        <v>157</v>
      </c>
      <c r="N58" s="3">
        <v>8</v>
      </c>
      <c r="O58" s="3">
        <v>10</v>
      </c>
      <c r="P58" s="3">
        <v>2</v>
      </c>
      <c r="Q58" s="3">
        <v>0</v>
      </c>
      <c r="R58" s="3">
        <v>6</v>
      </c>
      <c r="S58" s="3">
        <f>SUM(V58:Y58)/SUM(N58:Q58)</f>
        <v>1.7</v>
      </c>
      <c r="T58" s="2">
        <v>0.89</v>
      </c>
      <c r="U58" s="3"/>
      <c r="V58" s="3">
        <f>N58*1</f>
        <v>8</v>
      </c>
      <c r="W58" s="3">
        <f>O58*2</f>
        <v>20</v>
      </c>
      <c r="X58" s="3">
        <f>P58*3</f>
        <v>6</v>
      </c>
      <c r="Y58" s="3">
        <f>Q58*4</f>
        <v>0</v>
      </c>
      <c r="Z58" s="3"/>
      <c r="AA58" s="5">
        <f t="shared" ref="AA58:AE62" si="10">N58/$AF58</f>
        <v>0.30769230769230771</v>
      </c>
      <c r="AB58" s="5">
        <f t="shared" si="10"/>
        <v>0.38461538461538464</v>
      </c>
      <c r="AC58" s="5">
        <f t="shared" si="10"/>
        <v>7.6923076923076927E-2</v>
      </c>
      <c r="AD58" s="5">
        <f t="shared" si="10"/>
        <v>0</v>
      </c>
      <c r="AE58" s="5">
        <f t="shared" si="10"/>
        <v>0.23076923076923078</v>
      </c>
      <c r="AF58" s="3">
        <f>SUM(N58:R58)</f>
        <v>26</v>
      </c>
      <c r="AG58" s="3"/>
      <c r="AH58" s="3">
        <f t="shared" ref="AH58:AL62" si="11">ROUND(AA58*100,1)</f>
        <v>30.8</v>
      </c>
      <c r="AI58" s="3">
        <f t="shared" si="11"/>
        <v>38.5</v>
      </c>
      <c r="AJ58" s="3">
        <f t="shared" si="11"/>
        <v>7.7</v>
      </c>
      <c r="AK58" s="3">
        <f t="shared" si="11"/>
        <v>0</v>
      </c>
      <c r="AL58" s="3">
        <f t="shared" si="11"/>
        <v>23.1</v>
      </c>
      <c r="AM58" s="3">
        <f>S58</f>
        <v>1.7</v>
      </c>
      <c r="AN58" s="3"/>
      <c r="AO58" s="3">
        <f>AH58+ AI58</f>
        <v>69.3</v>
      </c>
      <c r="AP58" s="3">
        <f>AJ58+ AK58</f>
        <v>7.7</v>
      </c>
      <c r="AQ58" s="3">
        <f>AL58</f>
        <v>23.1</v>
      </c>
    </row>
    <row r="59" spans="13:43" x14ac:dyDescent="0.1">
      <c r="M59" s="1" t="s">
        <v>155</v>
      </c>
      <c r="N59" s="3">
        <v>8</v>
      </c>
      <c r="O59" s="3">
        <v>10</v>
      </c>
      <c r="P59" s="3">
        <v>4</v>
      </c>
      <c r="Q59" s="3">
        <v>2</v>
      </c>
      <c r="R59" s="3">
        <v>2</v>
      </c>
      <c r="S59" s="3">
        <f>SUM(V59:Y59)/SUM(N59:Q59)</f>
        <v>2</v>
      </c>
      <c r="T59" s="2">
        <v>1.698</v>
      </c>
      <c r="U59" s="3"/>
      <c r="V59" s="3">
        <f>N59*1</f>
        <v>8</v>
      </c>
      <c r="W59" s="3">
        <f>O59*2</f>
        <v>20</v>
      </c>
      <c r="X59" s="3">
        <f>P59*3</f>
        <v>12</v>
      </c>
      <c r="Y59" s="3">
        <f>Q59*4</f>
        <v>8</v>
      </c>
      <c r="Z59" s="3"/>
      <c r="AA59" s="5">
        <f t="shared" si="10"/>
        <v>0.30769230769230771</v>
      </c>
      <c r="AB59" s="5">
        <f t="shared" si="10"/>
        <v>0.38461538461538464</v>
      </c>
      <c r="AC59" s="5">
        <f t="shared" si="10"/>
        <v>0.15384615384615385</v>
      </c>
      <c r="AD59" s="5">
        <f t="shared" si="10"/>
        <v>7.6923076923076927E-2</v>
      </c>
      <c r="AE59" s="5">
        <f t="shared" si="10"/>
        <v>7.6923076923076927E-2</v>
      </c>
      <c r="AF59" s="3">
        <f>SUM(N59:R59)</f>
        <v>26</v>
      </c>
      <c r="AG59" s="3"/>
      <c r="AH59" s="3">
        <f t="shared" si="11"/>
        <v>30.8</v>
      </c>
      <c r="AI59" s="3">
        <f t="shared" si="11"/>
        <v>38.5</v>
      </c>
      <c r="AJ59" s="3">
        <f t="shared" si="11"/>
        <v>15.4</v>
      </c>
      <c r="AK59" s="3">
        <f t="shared" si="11"/>
        <v>7.7</v>
      </c>
      <c r="AL59" s="3">
        <f t="shared" si="11"/>
        <v>7.7</v>
      </c>
      <c r="AM59" s="3">
        <f>S59</f>
        <v>2</v>
      </c>
      <c r="AN59" s="3"/>
      <c r="AO59" s="3">
        <f>AH59+ AI59</f>
        <v>69.3</v>
      </c>
      <c r="AP59" s="3">
        <f>AJ59+ AK59</f>
        <v>23.1</v>
      </c>
      <c r="AQ59" s="3">
        <f>AL59</f>
        <v>7.7</v>
      </c>
    </row>
    <row r="60" spans="13:43" x14ac:dyDescent="0.1">
      <c r="M60" s="1" t="s">
        <v>156</v>
      </c>
      <c r="N60" s="3">
        <v>12</v>
      </c>
      <c r="O60" s="3">
        <v>8</v>
      </c>
      <c r="P60" s="3">
        <v>2</v>
      </c>
      <c r="Q60" s="3">
        <v>2</v>
      </c>
      <c r="R60" s="3">
        <v>2</v>
      </c>
      <c r="S60" s="3">
        <f>SUM(V60:Y60)/SUM(N60:Q60)</f>
        <v>1.75</v>
      </c>
      <c r="T60" s="2">
        <v>2.5049999999999999</v>
      </c>
      <c r="U60" s="3"/>
      <c r="V60" s="3">
        <f>N60*1</f>
        <v>12</v>
      </c>
      <c r="W60" s="3">
        <f>O60*2</f>
        <v>16</v>
      </c>
      <c r="X60" s="3">
        <f>P60*3</f>
        <v>6</v>
      </c>
      <c r="Y60" s="3">
        <f>Q60*4</f>
        <v>8</v>
      </c>
      <c r="Z60" s="3"/>
      <c r="AA60" s="5">
        <f t="shared" si="10"/>
        <v>0.46153846153846156</v>
      </c>
      <c r="AB60" s="5">
        <f t="shared" si="10"/>
        <v>0.30769230769230771</v>
      </c>
      <c r="AC60" s="5">
        <f t="shared" si="10"/>
        <v>7.6923076923076927E-2</v>
      </c>
      <c r="AD60" s="5">
        <f t="shared" si="10"/>
        <v>7.6923076923076927E-2</v>
      </c>
      <c r="AE60" s="5">
        <f t="shared" si="10"/>
        <v>7.6923076923076927E-2</v>
      </c>
      <c r="AF60" s="3">
        <f>SUM(N60:R60)</f>
        <v>26</v>
      </c>
      <c r="AG60" s="3"/>
      <c r="AH60" s="3">
        <f t="shared" si="11"/>
        <v>46.2</v>
      </c>
      <c r="AI60" s="3">
        <f t="shared" si="11"/>
        <v>30.8</v>
      </c>
      <c r="AJ60" s="3">
        <f t="shared" si="11"/>
        <v>7.7</v>
      </c>
      <c r="AK60" s="3">
        <f t="shared" si="11"/>
        <v>7.7</v>
      </c>
      <c r="AL60" s="3">
        <f t="shared" si="11"/>
        <v>7.7</v>
      </c>
      <c r="AM60" s="3">
        <f>S60</f>
        <v>1.75</v>
      </c>
      <c r="AN60" s="3"/>
      <c r="AO60" s="3">
        <f>AH60+ AI60</f>
        <v>77</v>
      </c>
      <c r="AP60" s="3">
        <f>AJ60+ AK60</f>
        <v>15.4</v>
      </c>
      <c r="AQ60" s="3">
        <f>AL60</f>
        <v>7.7</v>
      </c>
    </row>
    <row r="61" spans="13:43" x14ac:dyDescent="0.1">
      <c r="M61" s="1" t="s">
        <v>159</v>
      </c>
      <c r="N61" s="3">
        <v>6</v>
      </c>
      <c r="O61" s="3">
        <v>16</v>
      </c>
      <c r="P61" s="3">
        <v>2</v>
      </c>
      <c r="Q61" s="3">
        <v>0</v>
      </c>
      <c r="R61" s="3">
        <v>2</v>
      </c>
      <c r="S61" s="3">
        <f>SUM(V61:Y61)/SUM(N61:Q61)</f>
        <v>1.8333333333333333</v>
      </c>
      <c r="T61" s="2">
        <v>3.3130000000000002</v>
      </c>
      <c r="U61" s="3"/>
      <c r="V61" s="3">
        <f>N61*1</f>
        <v>6</v>
      </c>
      <c r="W61" s="3">
        <f>O61*2</f>
        <v>32</v>
      </c>
      <c r="X61" s="3">
        <f>P61*3</f>
        <v>6</v>
      </c>
      <c r="Y61" s="3">
        <f>Q61*4</f>
        <v>0</v>
      </c>
      <c r="Z61" s="3"/>
      <c r="AA61" s="5">
        <f t="shared" si="10"/>
        <v>0.23076923076923078</v>
      </c>
      <c r="AB61" s="5">
        <f t="shared" si="10"/>
        <v>0.61538461538461542</v>
      </c>
      <c r="AC61" s="5">
        <f t="shared" si="10"/>
        <v>7.6923076923076927E-2</v>
      </c>
      <c r="AD61" s="5">
        <f t="shared" si="10"/>
        <v>0</v>
      </c>
      <c r="AE61" s="5">
        <f t="shared" si="10"/>
        <v>7.6923076923076927E-2</v>
      </c>
      <c r="AF61" s="3">
        <f>SUM(N61:R61)</f>
        <v>26</v>
      </c>
      <c r="AG61" s="3"/>
      <c r="AH61" s="3">
        <f t="shared" si="11"/>
        <v>23.1</v>
      </c>
      <c r="AI61" s="3">
        <f t="shared" si="11"/>
        <v>61.5</v>
      </c>
      <c r="AJ61" s="3">
        <f t="shared" si="11"/>
        <v>7.7</v>
      </c>
      <c r="AK61" s="3">
        <f t="shared" si="11"/>
        <v>0</v>
      </c>
      <c r="AL61" s="3">
        <f t="shared" si="11"/>
        <v>7.7</v>
      </c>
      <c r="AM61" s="3">
        <f>S61</f>
        <v>1.8333333333333333</v>
      </c>
      <c r="AN61" s="3"/>
      <c r="AO61" s="3">
        <f>AH61+ AI61</f>
        <v>84.6</v>
      </c>
      <c r="AP61" s="3">
        <f>AJ61+ AK61</f>
        <v>7.7</v>
      </c>
      <c r="AQ61" s="3">
        <f>AL61</f>
        <v>7.7</v>
      </c>
    </row>
    <row r="62" spans="13:43" x14ac:dyDescent="0.1">
      <c r="M62" s="1" t="s">
        <v>158</v>
      </c>
      <c r="N62" s="3">
        <v>10</v>
      </c>
      <c r="O62" s="3">
        <v>12</v>
      </c>
      <c r="P62" s="3">
        <v>2</v>
      </c>
      <c r="Q62" s="3">
        <v>0</v>
      </c>
      <c r="R62" s="3">
        <v>2</v>
      </c>
      <c r="S62" s="3">
        <f>SUM(V62:Y62)/SUM(N62:Q62)</f>
        <v>1.6666666666666667</v>
      </c>
      <c r="T62" s="2">
        <v>4.12</v>
      </c>
      <c r="U62" s="3"/>
      <c r="V62" s="3">
        <f>N62*1</f>
        <v>10</v>
      </c>
      <c r="W62" s="3">
        <f>O62*2</f>
        <v>24</v>
      </c>
      <c r="X62" s="3">
        <f>P62*3</f>
        <v>6</v>
      </c>
      <c r="Y62" s="3">
        <f>Q62*4</f>
        <v>0</v>
      </c>
      <c r="Z62" s="3"/>
      <c r="AA62" s="5">
        <f t="shared" si="10"/>
        <v>0.38461538461538464</v>
      </c>
      <c r="AB62" s="5">
        <f t="shared" si="10"/>
        <v>0.46153846153846156</v>
      </c>
      <c r="AC62" s="5">
        <f t="shared" si="10"/>
        <v>7.6923076923076927E-2</v>
      </c>
      <c r="AD62" s="5">
        <f t="shared" si="10"/>
        <v>0</v>
      </c>
      <c r="AE62" s="5">
        <f t="shared" si="10"/>
        <v>7.6923076923076927E-2</v>
      </c>
      <c r="AF62" s="3">
        <f>SUM(N62:R62)</f>
        <v>26</v>
      </c>
      <c r="AG62" s="3"/>
      <c r="AH62" s="3">
        <f t="shared" si="11"/>
        <v>38.5</v>
      </c>
      <c r="AI62" s="3">
        <f t="shared" si="11"/>
        <v>46.2</v>
      </c>
      <c r="AJ62" s="3">
        <f t="shared" si="11"/>
        <v>7.7</v>
      </c>
      <c r="AK62" s="3">
        <f t="shared" si="11"/>
        <v>0</v>
      </c>
      <c r="AL62" s="3">
        <f t="shared" si="11"/>
        <v>7.7</v>
      </c>
      <c r="AM62" s="3">
        <f>S62</f>
        <v>1.6666666666666667</v>
      </c>
      <c r="AN62" s="3"/>
      <c r="AO62" s="3">
        <f>AH62+ AI62</f>
        <v>84.7</v>
      </c>
      <c r="AP62" s="3">
        <f>AJ62+ AK62</f>
        <v>7.7</v>
      </c>
      <c r="AQ62" s="3">
        <f>AL62</f>
        <v>7.7</v>
      </c>
    </row>
  </sheetData>
  <phoneticPr fontId="2"/>
  <printOptions horizontalCentered="1"/>
  <pageMargins left="0.78740157480314965" right="0.78740157480314965" top="0.78740157480314965" bottom="0.78740157480314965" header="0.39370078740157483" footer="0.39370078740157483"/>
  <pageSetup paperSize="9" scale="81" orientation="portrait" r:id="rId1"/>
  <rowBreaks count="1" manualBreakCount="1">
    <brk id="75"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03e2f6-aac2-493a-86cf-0844bf633be6">
      <Terms xmlns="http://schemas.microsoft.com/office/infopath/2007/PartnerControls"/>
    </lcf76f155ced4ddcb4097134ff3c332f>
    <TaxCatchAll xmlns="ecdae799-5cfa-4bea-a599-601d5ec42d1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5C462AD7007F94A8DFA5F0538C47D76" ma:contentTypeVersion="19" ma:contentTypeDescription="新しいドキュメントを作成します。" ma:contentTypeScope="" ma:versionID="eed3956f1e21ee0a24cbef5bba639ae0">
  <xsd:schema xmlns:xsd="http://www.w3.org/2001/XMLSchema" xmlns:xs="http://www.w3.org/2001/XMLSchema" xmlns:p="http://schemas.microsoft.com/office/2006/metadata/properties" xmlns:ns2="3103e2f6-aac2-493a-86cf-0844bf633be6" xmlns:ns3="ecdae799-5cfa-4bea-a599-601d5ec42d13" targetNamespace="http://schemas.microsoft.com/office/2006/metadata/properties" ma:root="true" ma:fieldsID="aff00799cfbfd6f2084d1125ef09f36c" ns2:_="" ns3:_="">
    <xsd:import namespace="3103e2f6-aac2-493a-86cf-0844bf633be6"/>
    <xsd:import namespace="ecdae799-5cfa-4bea-a599-601d5ec42d1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3e2f6-aac2-493a-86cf-0844bf633b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adc8ae4-2fa7-4c13-903a-7c248651da1e"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ae799-5cfa-4bea-a599-601d5ec42d13"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6f46750-8298-47e7-8dd4-93bec4091f20}" ma:internalName="TaxCatchAll" ma:showField="CatchAllData" ma:web="ecdae799-5cfa-4bea-a599-601d5ec42d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886AAD-385C-447C-996A-9613037F48DC}">
  <ds:schemaRefs>
    <ds:schemaRef ds:uri="http://schemas.microsoft.com/sharepoint/v3/contenttype/forms"/>
  </ds:schemaRefs>
</ds:datastoreItem>
</file>

<file path=customXml/itemProps2.xml><?xml version="1.0" encoding="utf-8"?>
<ds:datastoreItem xmlns:ds="http://schemas.openxmlformats.org/officeDocument/2006/customXml" ds:itemID="{5211F588-9092-46AB-98B9-DCDE304D6E90}">
  <ds:schemaRefs>
    <ds:schemaRef ds:uri="http://schemas.microsoft.com/office/2006/metadata/properties"/>
    <ds:schemaRef ds:uri="http://www.w3.org/2000/xmlns/"/>
    <ds:schemaRef ds:uri="3103e2f6-aac2-493a-86cf-0844bf633be6"/>
    <ds:schemaRef ds:uri="http://schemas.microsoft.com/office/infopath/2007/PartnerControls"/>
    <ds:schemaRef ds:uri="ecdae799-5cfa-4bea-a599-601d5ec42d13"/>
    <ds:schemaRef ds:uri="http://www.w3.org/2001/XMLSchema-instance"/>
  </ds:schemaRefs>
</ds:datastoreItem>
</file>

<file path=customXml/itemProps3.xml><?xml version="1.0" encoding="utf-8"?>
<ds:datastoreItem xmlns:ds="http://schemas.openxmlformats.org/officeDocument/2006/customXml" ds:itemID="{084F0AE4-9067-4390-B944-C8C466ADB29B}">
  <ds:schemaRefs>
    <ds:schemaRef ds:uri="http://schemas.microsoft.com/office/2006/metadata/contentType"/>
    <ds:schemaRef ds:uri="http://schemas.microsoft.com/office/2006/metadata/properties/metaAttributes"/>
    <ds:schemaRef ds:uri="http://www.w3.org/2000/xmlns/"/>
    <ds:schemaRef ds:uri="http://www.w3.org/2001/XMLSchema"/>
    <ds:schemaRef ds:uri="3103e2f6-aac2-493a-86cf-0844bf633be6"/>
    <ds:schemaRef ds:uri="ecdae799-5cfa-4bea-a599-601d5ec42d13"/>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グラフ（児童）全体</vt:lpstr>
      <vt:lpstr>グラフ（保護者）全体</vt:lpstr>
      <vt:lpstr>グラフ（地域）全体</vt:lpstr>
      <vt:lpstr>上位項目グラフ（児童）全体</vt:lpstr>
      <vt:lpstr>上位項目グラフ（保護者）全体</vt:lpstr>
      <vt:lpstr>上位項目グラフ（地域）全体</vt:lpstr>
      <vt:lpstr>グラフ（児童）全体!Print_Area</vt:lpstr>
      <vt:lpstr>グラフ（地域）全体!Print_Area</vt:lpstr>
      <vt:lpstr>グラフ（保護者）全体!Print_Area</vt:lpstr>
      <vt:lpstr>上位項目グラフ（児童）全体!Print_Area</vt:lpstr>
      <vt:lpstr>上位項目グラフ（地域）全体!Print_Area</vt:lpstr>
      <vt:lpstr>上位項目グラフ（保護者）全体!Print_Area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Nobuyuki Hirai</dc:creator>
  <cp:keywords/>
  <dc:description/>
  <cp:lastModifiedBy>邦彦 清塚</cp:lastModifiedBy>
  <cp:revision/>
  <dcterms:created xsi:type="dcterms:W3CDTF">2014-08-14T05:34:07Z</dcterms:created>
  <dcterms:modified xsi:type="dcterms:W3CDTF">2026-01-26T20:02:40Z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0x01010035C462AD7007F94A8DFA5F0538C47D76</vt:lpwstr>
  </property>
  <property fmtid="{D5CDD505-2E9C-101B-9397-08002B2CF9AE}" pid="3" name="MediaServiceImageTags">
    <vt:lpwstr/>
  </property>
</Properties>
</file>